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225"/>
  <workbookPr hidePivotFieldList="1" autoCompressPictures="0"/>
  <bookViews>
    <workbookView xWindow="240" yWindow="100" windowWidth="29480" windowHeight="16740" activeTab="1"/>
  </bookViews>
  <sheets>
    <sheet name="ActualTrades" sheetId="5" r:id="rId1"/>
    <sheet name="Baseline" sheetId="3" r:id="rId2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S57" i="5" l="1"/>
  <c r="S75" i="5"/>
  <c r="S93" i="5"/>
  <c r="S21" i="5"/>
  <c r="S39" i="5"/>
  <c r="R4" i="3"/>
  <c r="AG4" i="3"/>
  <c r="AI4" i="3"/>
  <c r="R5" i="3"/>
  <c r="AG5" i="3"/>
  <c r="AI5" i="3"/>
  <c r="R6" i="3"/>
  <c r="AG6" i="3"/>
  <c r="AI6" i="3"/>
  <c r="R7" i="3"/>
  <c r="AG7" i="3"/>
  <c r="AI7" i="3"/>
  <c r="R3" i="3"/>
  <c r="AG3" i="3"/>
  <c r="AI3" i="3"/>
  <c r="AL4" i="3"/>
  <c r="AL5" i="3"/>
  <c r="AL6" i="3"/>
  <c r="AL7" i="3"/>
  <c r="AL8" i="3"/>
  <c r="AL3" i="3"/>
  <c r="AL1" i="3"/>
  <c r="AJ2" i="3"/>
  <c r="S3" i="5"/>
  <c r="AF4" i="3"/>
  <c r="AF5" i="3"/>
  <c r="AF6" i="3"/>
  <c r="AF7" i="3"/>
  <c r="AF3" i="3"/>
  <c r="O3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" i="3"/>
  <c r="P2" i="3"/>
  <c r="S4" i="3"/>
  <c r="AM4" i="3"/>
  <c r="AN4" i="3"/>
  <c r="AO4" i="3"/>
  <c r="AP4" i="3"/>
  <c r="AQ4" i="3"/>
  <c r="AR4" i="3"/>
  <c r="AS4" i="3"/>
  <c r="AT4" i="3"/>
  <c r="AU4" i="3"/>
  <c r="AV4" i="3"/>
  <c r="AW4" i="3"/>
  <c r="AX4" i="3"/>
  <c r="AM5" i="3"/>
  <c r="AN5" i="3"/>
  <c r="AO5" i="3"/>
  <c r="AP5" i="3"/>
  <c r="AQ5" i="3"/>
  <c r="AR5" i="3"/>
  <c r="AS5" i="3"/>
  <c r="AT5" i="3"/>
  <c r="AU5" i="3"/>
  <c r="AV5" i="3"/>
  <c r="AW5" i="3"/>
  <c r="AX5" i="3"/>
  <c r="AM6" i="3"/>
  <c r="AN6" i="3"/>
  <c r="AO6" i="3"/>
  <c r="AP6" i="3"/>
  <c r="AQ6" i="3"/>
  <c r="AR6" i="3"/>
  <c r="AS6" i="3"/>
  <c r="AT6" i="3"/>
  <c r="AU6" i="3"/>
  <c r="AV6" i="3"/>
  <c r="AW6" i="3"/>
  <c r="AX6" i="3"/>
  <c r="AM7" i="3"/>
  <c r="AN7" i="3"/>
  <c r="AO7" i="3"/>
  <c r="AP7" i="3"/>
  <c r="AQ7" i="3"/>
  <c r="AR7" i="3"/>
  <c r="AS7" i="3"/>
  <c r="AT7" i="3"/>
  <c r="AU7" i="3"/>
  <c r="AV7" i="3"/>
  <c r="AW7" i="3"/>
  <c r="AX7" i="3"/>
  <c r="AM8" i="3"/>
  <c r="AN8" i="3"/>
  <c r="AO8" i="3"/>
  <c r="AP8" i="3"/>
  <c r="AQ8" i="3"/>
  <c r="AR8" i="3"/>
  <c r="AS8" i="3"/>
  <c r="AT8" i="3"/>
  <c r="AU8" i="3"/>
  <c r="AV8" i="3"/>
  <c r="AW8" i="3"/>
  <c r="AX8" i="3"/>
  <c r="AN3" i="3"/>
  <c r="AO3" i="3"/>
  <c r="AP3" i="3"/>
  <c r="AQ3" i="3"/>
  <c r="AR3" i="3"/>
  <c r="AS3" i="3"/>
  <c r="AT3" i="3"/>
  <c r="AU3" i="3"/>
  <c r="AV3" i="3"/>
  <c r="AW3" i="3"/>
  <c r="AX3" i="3"/>
  <c r="AM3" i="3"/>
  <c r="AD3" i="3"/>
  <c r="AH3" i="3"/>
  <c r="AH7" i="3"/>
  <c r="AH6" i="3"/>
  <c r="AH5" i="3"/>
  <c r="AH4" i="3"/>
  <c r="S3" i="3"/>
  <c r="AC3" i="3"/>
  <c r="AB3" i="3"/>
  <c r="AA3" i="3"/>
  <c r="Z3" i="3"/>
  <c r="Y3" i="3"/>
  <c r="X3" i="3"/>
  <c r="W3" i="3"/>
  <c r="V3" i="3"/>
  <c r="U3" i="3"/>
  <c r="T3" i="3"/>
  <c r="AD7" i="3"/>
  <c r="AC7" i="3"/>
  <c r="AB7" i="3"/>
  <c r="AA7" i="3"/>
  <c r="Z7" i="3"/>
  <c r="Y7" i="3"/>
  <c r="X7" i="3"/>
  <c r="W7" i="3"/>
  <c r="V7" i="3"/>
  <c r="U7" i="3"/>
  <c r="T7" i="3"/>
  <c r="S7" i="3"/>
  <c r="AD6" i="3"/>
  <c r="AC6" i="3"/>
  <c r="AB6" i="3"/>
  <c r="AA6" i="3"/>
  <c r="Z6" i="3"/>
  <c r="Y6" i="3"/>
  <c r="X6" i="3"/>
  <c r="W6" i="3"/>
  <c r="V6" i="3"/>
  <c r="U6" i="3"/>
  <c r="T6" i="3"/>
  <c r="S6" i="3"/>
  <c r="AD5" i="3"/>
  <c r="AC5" i="3"/>
  <c r="AB5" i="3"/>
  <c r="AA5" i="3"/>
  <c r="Z5" i="3"/>
  <c r="Y5" i="3"/>
  <c r="X5" i="3"/>
  <c r="W5" i="3"/>
  <c r="V5" i="3"/>
  <c r="U5" i="3"/>
  <c r="T5" i="3"/>
  <c r="S5" i="3"/>
  <c r="AD4" i="3"/>
  <c r="AC4" i="3"/>
  <c r="AB4" i="3"/>
  <c r="AA4" i="3"/>
  <c r="Z4" i="3"/>
  <c r="Y4" i="3"/>
  <c r="X4" i="3"/>
  <c r="W4" i="3"/>
  <c r="V4" i="3"/>
  <c r="U4" i="3"/>
  <c r="T4" i="3"/>
</calcChain>
</file>

<file path=xl/sharedStrings.xml><?xml version="1.0" encoding="utf-8"?>
<sst xmlns="http://schemas.openxmlformats.org/spreadsheetml/2006/main" count="594" uniqueCount="71">
  <si>
    <t>Time</t>
  </si>
  <si>
    <t>FPL</t>
  </si>
  <si>
    <t>FPO</t>
  </si>
  <si>
    <t>FPS</t>
  </si>
  <si>
    <t>FVD</t>
  </si>
  <si>
    <t>FVV</t>
  </si>
  <si>
    <t>FVS</t>
  </si>
  <si>
    <t>FVB</t>
  </si>
  <si>
    <t>FVT</t>
  </si>
  <si>
    <t>FVO</t>
  </si>
  <si>
    <t>FMM</t>
  </si>
  <si>
    <t>FMN</t>
  </si>
  <si>
    <t>FBP</t>
  </si>
  <si>
    <t>FDD</t>
  </si>
  <si>
    <t>FDE</t>
  </si>
  <si>
    <t>FDS</t>
  </si>
  <si>
    <t>FDM</t>
  </si>
  <si>
    <t>FDP</t>
  </si>
  <si>
    <t>FDB</t>
  </si>
  <si>
    <t>FDC</t>
  </si>
  <si>
    <t>FDO</t>
  </si>
  <si>
    <t>FDF</t>
  </si>
  <si>
    <t>SHB</t>
  </si>
  <si>
    <t>SHD</t>
  </si>
  <si>
    <t>SHC</t>
  </si>
  <si>
    <t>SHP</t>
  </si>
  <si>
    <t>SHR</t>
  </si>
  <si>
    <t>SSK</t>
  </si>
  <si>
    <t>SB</t>
  </si>
  <si>
    <t>SP</t>
  </si>
  <si>
    <t>PIN</t>
  </si>
  <si>
    <t>REP</t>
  </si>
  <si>
    <t>WHB</t>
  </si>
  <si>
    <t>WHS</t>
  </si>
  <si>
    <t>WHT</t>
  </si>
  <si>
    <t>WDG</t>
  </si>
  <si>
    <t>CEP</t>
  </si>
  <si>
    <t>BFS</t>
  </si>
  <si>
    <t>BFF</t>
  </si>
  <si>
    <t>BFD</t>
  </si>
  <si>
    <t>BG</t>
  </si>
  <si>
    <t>BMD</t>
  </si>
  <si>
    <t>BML</t>
  </si>
  <si>
    <t>BMS</t>
  </si>
  <si>
    <t>PWN</t>
  </si>
  <si>
    <t>ZL</t>
  </si>
  <si>
    <t>BD</t>
  </si>
  <si>
    <t>MA</t>
  </si>
  <si>
    <t>Group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</si>
  <si>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</si>
  <si>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</si>
  <si>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</si>
  <si>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</si>
  <si>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</si>
  <si>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</si>
  <si>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</si>
  <si>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</si>
  <si>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</si>
  <si>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</si>
  <si>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</si>
  <si>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</si>
  <si>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ROWID</t>
  </si>
  <si>
    <t>SP ID</t>
  </si>
  <si>
    <t>Total</t>
  </si>
  <si>
    <t>Total_Trades</t>
  </si>
  <si>
    <t>Day</t>
  </si>
  <si>
    <t>ROW_ID</t>
  </si>
  <si>
    <t>Historical Trades</t>
  </si>
  <si>
    <t>Data row ID</t>
  </si>
  <si>
    <t>Actual ROW_ID</t>
  </si>
  <si>
    <t>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</si>
</sst>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rgb="FFFFFFCC"/>
        <bgColor indexed="64"/>
      </patternFill>
    </fill>
  </fills>
  <borders count="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9">
    <xf numFmtId="0" fontId="0" fillId="0" borderId="0" xfId="0"/>
    <xf numFmtId="11" fontId="0" fillId="0" borderId="0" xfId="0" applyNumberFormat="1"/>
    <xf numFmtId="0" fontId="0" fillId="0" borderId="0" xfId="0" applyNumberFormat="1"/>
    <xf numFmtId="0" fontId="0" fillId="2" borderId="0" xfId="0" applyFill="1"/>
    <xf numFmtId="0" fontId="1" fillId="0" borderId="0" xfId="1"/>
    <xf numFmtId="0" fontId="2" fillId="0" borderId="0" xfId="1" applyFont="1"/>
    <xf numFmtId="0" fontId="3" fillId="0" borderId="1" xfId="2" applyFont="1" applyFill="1" applyBorder="1" applyAlignment="1">
      <alignment horizontal="right" wrapText="1"/>
    </xf>
    <xf numFmtId="0" fontId="3" fillId="0" borderId="2" xfId="2" applyFont="1" applyFill="1" applyBorder="1" applyAlignment="1">
      <alignment horizontal="right" wrapText="1"/>
    </xf>
    <xf numFmtId="0" fontId="0" fillId="3" borderId="0" xfId="0" applyFill="1"/>
  </cellXfs>
  <cellStyles count="3">
    <cellStyle name="Normal" xfId="0" builtinId="0"/>
    <cellStyle name="Normal 2" xfId="1"/>
    <cellStyle name="Normal_Quota trading" xfId="2"/>
  </cellStyles>
  <dxfs count="0"/>
  <tableStyles count="0" defaultTableStyle="TableStyleMedium9" defaultPivotStyle="PivotStyleLight16"/>
  <colors>
    <mruColors>
      <color rgb="FFCC00CC"/>
      <color rgb="FFFF99FF"/>
      <color rgb="FFFFFFCC"/>
      <color rgb="FFFFFF99"/>
      <color rgb="FFFFFF66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Actual</a:t>
            </a:r>
          </a:p>
        </c:rich>
      </c:tx>
      <c:layout/>
      <c:overlay val="1"/>
    </c:title>
    <c:autoTitleDeleted val="0"/>
    <c:plotArea>
      <c:layout/>
      <c:areaChart>
        <c:grouping val="stacked"/>
        <c:varyColors val="0"/>
        <c:ser>
          <c:idx val="1"/>
          <c:order val="0"/>
          <c:tx>
            <c:strRef>
              <c:f>Baseline!$AM$2</c:f>
              <c:strCache>
                <c:ptCount val="1"/>
                <c:pt idx="0">
                  <c:v>Jan</c:v>
                </c:pt>
              </c:strCache>
            </c:strRef>
          </c:tx>
          <c:spPr>
            <a:solidFill>
              <a:srgbClr val="C00000"/>
            </a:solidFill>
          </c:spPr>
          <c:cat>
            <c:numRef>
              <c:f>Baseline!$AL$3:$AL$8</c:f>
              <c:numCache>
                <c:formatCode>General</c:formatCode>
                <c:ptCount val="6"/>
                <c:pt idx="0">
                  <c:v>2000.0</c:v>
                </c:pt>
                <c:pt idx="1">
                  <c:v>2001.0</c:v>
                </c:pt>
                <c:pt idx="2">
                  <c:v>2002.0</c:v>
                </c:pt>
                <c:pt idx="3">
                  <c:v>2003.0</c:v>
                </c:pt>
                <c:pt idx="4">
                  <c:v>2004.0</c:v>
                </c:pt>
                <c:pt idx="5">
                  <c:v>2005.0</c:v>
                </c:pt>
              </c:numCache>
            </c:numRef>
          </c:cat>
          <c:val>
            <c:numRef>
              <c:f>Baseline!$AM$3:$AM$8</c:f>
              <c:numCache>
                <c:formatCode>General</c:formatCode>
                <c:ptCount val="6"/>
                <c:pt idx="0">
                  <c:v>74.0</c:v>
                </c:pt>
                <c:pt idx="1">
                  <c:v>83.0</c:v>
                </c:pt>
                <c:pt idx="2">
                  <c:v>68.0</c:v>
                </c:pt>
                <c:pt idx="3">
                  <c:v>48.0</c:v>
                </c:pt>
                <c:pt idx="4">
                  <c:v>58.0</c:v>
                </c:pt>
                <c:pt idx="5">
                  <c:v>1.0</c:v>
                </c:pt>
              </c:numCache>
            </c:numRef>
          </c:val>
        </c:ser>
        <c:ser>
          <c:idx val="2"/>
          <c:order val="1"/>
          <c:tx>
            <c:strRef>
              <c:f>Baseline!$AN$2</c:f>
              <c:strCache>
                <c:ptCount val="1"/>
                <c:pt idx="0">
                  <c:v>Feb</c:v>
                </c:pt>
              </c:strCache>
            </c:strRef>
          </c:tx>
          <c:spPr>
            <a:solidFill>
              <a:srgbClr val="FF0000"/>
            </a:solidFill>
          </c:spPr>
          <c:cat>
            <c:numRef>
              <c:f>Baseline!$AL$3:$AL$8</c:f>
              <c:numCache>
                <c:formatCode>General</c:formatCode>
                <c:ptCount val="6"/>
                <c:pt idx="0">
                  <c:v>2000.0</c:v>
                </c:pt>
                <c:pt idx="1">
                  <c:v>2001.0</c:v>
                </c:pt>
                <c:pt idx="2">
                  <c:v>2002.0</c:v>
                </c:pt>
                <c:pt idx="3">
                  <c:v>2003.0</c:v>
                </c:pt>
                <c:pt idx="4">
                  <c:v>2004.0</c:v>
                </c:pt>
                <c:pt idx="5">
                  <c:v>2005.0</c:v>
                </c:pt>
              </c:numCache>
            </c:numRef>
          </c:cat>
          <c:val>
            <c:numRef>
              <c:f>Baseline!$AN$3:$AN$8</c:f>
              <c:numCache>
                <c:formatCode>General</c:formatCode>
                <c:ptCount val="6"/>
                <c:pt idx="0">
                  <c:v>32.0</c:v>
                </c:pt>
                <c:pt idx="1">
                  <c:v>30.0</c:v>
                </c:pt>
                <c:pt idx="2">
                  <c:v>28.0</c:v>
                </c:pt>
                <c:pt idx="3">
                  <c:v>57.0</c:v>
                </c:pt>
                <c:pt idx="4">
                  <c:v>69.0</c:v>
                </c:pt>
                <c:pt idx="5">
                  <c:v>33.0</c:v>
                </c:pt>
              </c:numCache>
            </c:numRef>
          </c:val>
        </c:ser>
        <c:ser>
          <c:idx val="3"/>
          <c:order val="2"/>
          <c:tx>
            <c:strRef>
              <c:f>Baseline!$AO$2</c:f>
              <c:strCache>
                <c:ptCount val="1"/>
                <c:pt idx="0">
                  <c:v>Mar</c:v>
                </c:pt>
              </c:strCache>
            </c:strRef>
          </c:tx>
          <c:spPr>
            <a:solidFill>
              <a:srgbClr val="FFC000"/>
            </a:solidFill>
          </c:spPr>
          <c:cat>
            <c:numRef>
              <c:f>Baseline!$AL$3:$AL$8</c:f>
              <c:numCache>
                <c:formatCode>General</c:formatCode>
                <c:ptCount val="6"/>
                <c:pt idx="0">
                  <c:v>2000.0</c:v>
                </c:pt>
                <c:pt idx="1">
                  <c:v>2001.0</c:v>
                </c:pt>
                <c:pt idx="2">
                  <c:v>2002.0</c:v>
                </c:pt>
                <c:pt idx="3">
                  <c:v>2003.0</c:v>
                </c:pt>
                <c:pt idx="4">
                  <c:v>2004.0</c:v>
                </c:pt>
                <c:pt idx="5">
                  <c:v>2005.0</c:v>
                </c:pt>
              </c:numCache>
            </c:numRef>
          </c:cat>
          <c:val>
            <c:numRef>
              <c:f>Baseline!$AO$3:$AO$8</c:f>
              <c:numCache>
                <c:formatCode>General</c:formatCode>
                <c:ptCount val="6"/>
                <c:pt idx="0">
                  <c:v>21.0</c:v>
                </c:pt>
                <c:pt idx="1">
                  <c:v>17.0</c:v>
                </c:pt>
                <c:pt idx="2">
                  <c:v>10.0</c:v>
                </c:pt>
                <c:pt idx="3">
                  <c:v>36.0</c:v>
                </c:pt>
                <c:pt idx="4">
                  <c:v>26.0</c:v>
                </c:pt>
                <c:pt idx="5">
                  <c:v>43.0</c:v>
                </c:pt>
              </c:numCache>
            </c:numRef>
          </c:val>
        </c:ser>
        <c:ser>
          <c:idx val="4"/>
          <c:order val="3"/>
          <c:tx>
            <c:strRef>
              <c:f>Baseline!$AP$2</c:f>
              <c:strCache>
                <c:ptCount val="1"/>
                <c:pt idx="0">
                  <c:v>Apr</c:v>
                </c:pt>
              </c:strCache>
            </c:strRef>
          </c:tx>
          <c:spPr>
            <a:solidFill>
              <a:srgbClr val="FFFF00"/>
            </a:solidFill>
          </c:spPr>
          <c:cat>
            <c:numRef>
              <c:f>Baseline!$AL$3:$AL$8</c:f>
              <c:numCache>
                <c:formatCode>General</c:formatCode>
                <c:ptCount val="6"/>
                <c:pt idx="0">
                  <c:v>2000.0</c:v>
                </c:pt>
                <c:pt idx="1">
                  <c:v>2001.0</c:v>
                </c:pt>
                <c:pt idx="2">
                  <c:v>2002.0</c:v>
                </c:pt>
                <c:pt idx="3">
                  <c:v>2003.0</c:v>
                </c:pt>
                <c:pt idx="4">
                  <c:v>2004.0</c:v>
                </c:pt>
                <c:pt idx="5">
                  <c:v>2005.0</c:v>
                </c:pt>
              </c:numCache>
            </c:numRef>
          </c:cat>
          <c:val>
            <c:numRef>
              <c:f>Baseline!$AP$3:$AP$8</c:f>
              <c:numCache>
                <c:formatCode>General</c:formatCode>
                <c:ptCount val="6"/>
                <c:pt idx="0">
                  <c:v>27.0</c:v>
                </c:pt>
                <c:pt idx="1">
                  <c:v>29.0</c:v>
                </c:pt>
                <c:pt idx="2">
                  <c:v>37.0</c:v>
                </c:pt>
                <c:pt idx="3">
                  <c:v>6.0</c:v>
                </c:pt>
                <c:pt idx="4">
                  <c:v>27.0</c:v>
                </c:pt>
                <c:pt idx="5">
                  <c:v>27.0</c:v>
                </c:pt>
              </c:numCache>
            </c:numRef>
          </c:val>
        </c:ser>
        <c:ser>
          <c:idx val="5"/>
          <c:order val="4"/>
          <c:tx>
            <c:strRef>
              <c:f>Baseline!$AQ$2</c:f>
              <c:strCache>
                <c:ptCount val="1"/>
                <c:pt idx="0">
                  <c:v>May</c:v>
                </c:pt>
              </c:strCache>
            </c:strRef>
          </c:tx>
          <c:spPr>
            <a:solidFill>
              <a:srgbClr val="92D050"/>
            </a:solidFill>
          </c:spPr>
          <c:cat>
            <c:numRef>
              <c:f>Baseline!$AL$3:$AL$8</c:f>
              <c:numCache>
                <c:formatCode>General</c:formatCode>
                <c:ptCount val="6"/>
                <c:pt idx="0">
                  <c:v>2000.0</c:v>
                </c:pt>
                <c:pt idx="1">
                  <c:v>2001.0</c:v>
                </c:pt>
                <c:pt idx="2">
                  <c:v>2002.0</c:v>
                </c:pt>
                <c:pt idx="3">
                  <c:v>2003.0</c:v>
                </c:pt>
                <c:pt idx="4">
                  <c:v>2004.0</c:v>
                </c:pt>
                <c:pt idx="5">
                  <c:v>2005.0</c:v>
                </c:pt>
              </c:numCache>
            </c:numRef>
          </c:cat>
          <c:val>
            <c:numRef>
              <c:f>Baseline!$AQ$3:$AQ$8</c:f>
              <c:numCache>
                <c:formatCode>General</c:formatCode>
                <c:ptCount val="6"/>
                <c:pt idx="0">
                  <c:v>43.0</c:v>
                </c:pt>
                <c:pt idx="1">
                  <c:v>32.0</c:v>
                </c:pt>
                <c:pt idx="2">
                  <c:v>25.0</c:v>
                </c:pt>
                <c:pt idx="3">
                  <c:v>45.0</c:v>
                </c:pt>
                <c:pt idx="4">
                  <c:v>29.0</c:v>
                </c:pt>
                <c:pt idx="5">
                  <c:v>33.0</c:v>
                </c:pt>
              </c:numCache>
            </c:numRef>
          </c:val>
        </c:ser>
        <c:ser>
          <c:idx val="6"/>
          <c:order val="5"/>
          <c:tx>
            <c:strRef>
              <c:f>Baseline!$AR$2</c:f>
              <c:strCache>
                <c:ptCount val="1"/>
                <c:pt idx="0">
                  <c:v>Jun</c:v>
                </c:pt>
              </c:strCache>
            </c:strRef>
          </c:tx>
          <c:spPr>
            <a:solidFill>
              <a:srgbClr val="00B050"/>
            </a:solidFill>
            <a:ln w="25400">
              <a:noFill/>
            </a:ln>
          </c:spPr>
          <c:cat>
            <c:numRef>
              <c:f>Baseline!$AL$3:$AL$8</c:f>
              <c:numCache>
                <c:formatCode>General</c:formatCode>
                <c:ptCount val="6"/>
                <c:pt idx="0">
                  <c:v>2000.0</c:v>
                </c:pt>
                <c:pt idx="1">
                  <c:v>2001.0</c:v>
                </c:pt>
                <c:pt idx="2">
                  <c:v>2002.0</c:v>
                </c:pt>
                <c:pt idx="3">
                  <c:v>2003.0</c:v>
                </c:pt>
                <c:pt idx="4">
                  <c:v>2004.0</c:v>
                </c:pt>
                <c:pt idx="5">
                  <c:v>2005.0</c:v>
                </c:pt>
              </c:numCache>
            </c:numRef>
          </c:cat>
          <c:val>
            <c:numRef>
              <c:f>Baseline!$AR$3:$AR$8</c:f>
              <c:numCache>
                <c:formatCode>General</c:formatCode>
                <c:ptCount val="6"/>
                <c:pt idx="0">
                  <c:v>32.0</c:v>
                </c:pt>
                <c:pt idx="1">
                  <c:v>23.0</c:v>
                </c:pt>
                <c:pt idx="2">
                  <c:v>19.0</c:v>
                </c:pt>
                <c:pt idx="3">
                  <c:v>24.0</c:v>
                </c:pt>
                <c:pt idx="4">
                  <c:v>34.0</c:v>
                </c:pt>
                <c:pt idx="5">
                  <c:v>40.0</c:v>
                </c:pt>
              </c:numCache>
            </c:numRef>
          </c:val>
        </c:ser>
        <c:ser>
          <c:idx val="7"/>
          <c:order val="6"/>
          <c:tx>
            <c:strRef>
              <c:f>Baseline!$AS$2</c:f>
              <c:strCache>
                <c:ptCount val="1"/>
                <c:pt idx="0">
                  <c:v>Jul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cat>
            <c:numRef>
              <c:f>Baseline!$AL$3:$AL$8</c:f>
              <c:numCache>
                <c:formatCode>General</c:formatCode>
                <c:ptCount val="6"/>
                <c:pt idx="0">
                  <c:v>2000.0</c:v>
                </c:pt>
                <c:pt idx="1">
                  <c:v>2001.0</c:v>
                </c:pt>
                <c:pt idx="2">
                  <c:v>2002.0</c:v>
                </c:pt>
                <c:pt idx="3">
                  <c:v>2003.0</c:v>
                </c:pt>
                <c:pt idx="4">
                  <c:v>2004.0</c:v>
                </c:pt>
                <c:pt idx="5">
                  <c:v>2005.0</c:v>
                </c:pt>
              </c:numCache>
            </c:numRef>
          </c:cat>
          <c:val>
            <c:numRef>
              <c:f>Baseline!$AS$3:$AS$8</c:f>
              <c:numCache>
                <c:formatCode>General</c:formatCode>
                <c:ptCount val="6"/>
                <c:pt idx="0">
                  <c:v>31.0</c:v>
                </c:pt>
                <c:pt idx="1">
                  <c:v>31.0</c:v>
                </c:pt>
                <c:pt idx="2">
                  <c:v>6.0</c:v>
                </c:pt>
                <c:pt idx="3">
                  <c:v>36.0</c:v>
                </c:pt>
                <c:pt idx="4">
                  <c:v>48.0</c:v>
                </c:pt>
                <c:pt idx="5">
                  <c:v>0.0</c:v>
                </c:pt>
              </c:numCache>
            </c:numRef>
          </c:val>
        </c:ser>
        <c:ser>
          <c:idx val="8"/>
          <c:order val="7"/>
          <c:tx>
            <c:strRef>
              <c:f>Baseline!$AT$2</c:f>
              <c:strCache>
                <c:ptCount val="1"/>
                <c:pt idx="0">
                  <c:v>Aug</c:v>
                </c:pt>
              </c:strCache>
            </c:strRef>
          </c:tx>
          <c:spPr>
            <a:solidFill>
              <a:srgbClr val="0070C0"/>
            </a:solidFill>
            <a:ln w="25400">
              <a:noFill/>
            </a:ln>
          </c:spPr>
          <c:cat>
            <c:numRef>
              <c:f>Baseline!$AL$3:$AL$8</c:f>
              <c:numCache>
                <c:formatCode>General</c:formatCode>
                <c:ptCount val="6"/>
                <c:pt idx="0">
                  <c:v>2000.0</c:v>
                </c:pt>
                <c:pt idx="1">
                  <c:v>2001.0</c:v>
                </c:pt>
                <c:pt idx="2">
                  <c:v>2002.0</c:v>
                </c:pt>
                <c:pt idx="3">
                  <c:v>2003.0</c:v>
                </c:pt>
                <c:pt idx="4">
                  <c:v>2004.0</c:v>
                </c:pt>
                <c:pt idx="5">
                  <c:v>2005.0</c:v>
                </c:pt>
              </c:numCache>
            </c:numRef>
          </c:cat>
          <c:val>
            <c:numRef>
              <c:f>Baseline!$AT$3:$AT$8</c:f>
              <c:numCache>
                <c:formatCode>General</c:formatCode>
                <c:ptCount val="6"/>
                <c:pt idx="0">
                  <c:v>22.0</c:v>
                </c:pt>
                <c:pt idx="1">
                  <c:v>30.0</c:v>
                </c:pt>
                <c:pt idx="2">
                  <c:v>37.0</c:v>
                </c:pt>
                <c:pt idx="3">
                  <c:v>12.0</c:v>
                </c:pt>
                <c:pt idx="4">
                  <c:v>43.0</c:v>
                </c:pt>
                <c:pt idx="5">
                  <c:v>0.0</c:v>
                </c:pt>
              </c:numCache>
            </c:numRef>
          </c:val>
        </c:ser>
        <c:ser>
          <c:idx val="9"/>
          <c:order val="8"/>
          <c:tx>
            <c:strRef>
              <c:f>Baseline!$AU$2</c:f>
              <c:strCache>
                <c:ptCount val="1"/>
                <c:pt idx="0">
                  <c:v>Sep</c:v>
                </c:pt>
              </c:strCache>
            </c:strRef>
          </c:tx>
          <c:spPr>
            <a:solidFill>
              <a:srgbClr val="002060"/>
            </a:solidFill>
            <a:ln w="25400">
              <a:noFill/>
            </a:ln>
          </c:spPr>
          <c:cat>
            <c:numRef>
              <c:f>Baseline!$AL$3:$AL$8</c:f>
              <c:numCache>
                <c:formatCode>General</c:formatCode>
                <c:ptCount val="6"/>
                <c:pt idx="0">
                  <c:v>2000.0</c:v>
                </c:pt>
                <c:pt idx="1">
                  <c:v>2001.0</c:v>
                </c:pt>
                <c:pt idx="2">
                  <c:v>2002.0</c:v>
                </c:pt>
                <c:pt idx="3">
                  <c:v>2003.0</c:v>
                </c:pt>
                <c:pt idx="4">
                  <c:v>2004.0</c:v>
                </c:pt>
                <c:pt idx="5">
                  <c:v>2005.0</c:v>
                </c:pt>
              </c:numCache>
            </c:numRef>
          </c:cat>
          <c:val>
            <c:numRef>
              <c:f>Baseline!$AU$3:$AU$8</c:f>
              <c:numCache>
                <c:formatCode>General</c:formatCode>
                <c:ptCount val="6"/>
                <c:pt idx="0">
                  <c:v>25.0</c:v>
                </c:pt>
                <c:pt idx="1">
                  <c:v>30.0</c:v>
                </c:pt>
                <c:pt idx="2">
                  <c:v>52.0</c:v>
                </c:pt>
                <c:pt idx="3">
                  <c:v>40.0</c:v>
                </c:pt>
                <c:pt idx="4">
                  <c:v>16.0</c:v>
                </c:pt>
                <c:pt idx="5">
                  <c:v>0.0</c:v>
                </c:pt>
              </c:numCache>
            </c:numRef>
          </c:val>
        </c:ser>
        <c:ser>
          <c:idx val="10"/>
          <c:order val="9"/>
          <c:tx>
            <c:strRef>
              <c:f>Baseline!$AV$2</c:f>
              <c:strCache>
                <c:ptCount val="1"/>
                <c:pt idx="0">
                  <c:v>Oct</c:v>
                </c:pt>
              </c:strCache>
            </c:strRef>
          </c:tx>
          <c:spPr>
            <a:solidFill>
              <a:srgbClr val="7030A0"/>
            </a:solidFill>
            <a:ln w="25400">
              <a:noFill/>
            </a:ln>
          </c:spPr>
          <c:cat>
            <c:numRef>
              <c:f>Baseline!$AL$3:$AL$8</c:f>
              <c:numCache>
                <c:formatCode>General</c:formatCode>
                <c:ptCount val="6"/>
                <c:pt idx="0">
                  <c:v>2000.0</c:v>
                </c:pt>
                <c:pt idx="1">
                  <c:v>2001.0</c:v>
                </c:pt>
                <c:pt idx="2">
                  <c:v>2002.0</c:v>
                </c:pt>
                <c:pt idx="3">
                  <c:v>2003.0</c:v>
                </c:pt>
                <c:pt idx="4">
                  <c:v>2004.0</c:v>
                </c:pt>
                <c:pt idx="5">
                  <c:v>2005.0</c:v>
                </c:pt>
              </c:numCache>
            </c:numRef>
          </c:cat>
          <c:val>
            <c:numRef>
              <c:f>Baseline!$AV$3:$AV$8</c:f>
              <c:numCache>
                <c:formatCode>General</c:formatCode>
                <c:ptCount val="6"/>
                <c:pt idx="0">
                  <c:v>29.0</c:v>
                </c:pt>
                <c:pt idx="1">
                  <c:v>31.0</c:v>
                </c:pt>
                <c:pt idx="2">
                  <c:v>36.0</c:v>
                </c:pt>
                <c:pt idx="3">
                  <c:v>62.0</c:v>
                </c:pt>
                <c:pt idx="4">
                  <c:v>28.0</c:v>
                </c:pt>
                <c:pt idx="5">
                  <c:v>0.0</c:v>
                </c:pt>
              </c:numCache>
            </c:numRef>
          </c:val>
        </c:ser>
        <c:ser>
          <c:idx val="11"/>
          <c:order val="10"/>
          <c:tx>
            <c:strRef>
              <c:f>Baseline!$AW$2</c:f>
              <c:strCache>
                <c:ptCount val="1"/>
                <c:pt idx="0">
                  <c:v>Nov</c:v>
                </c:pt>
              </c:strCache>
            </c:strRef>
          </c:tx>
          <c:spPr>
            <a:solidFill>
              <a:srgbClr val="CC00CC"/>
            </a:solidFill>
            <a:ln w="25400">
              <a:noFill/>
            </a:ln>
          </c:spPr>
          <c:cat>
            <c:numRef>
              <c:f>Baseline!$AL$3:$AL$8</c:f>
              <c:numCache>
                <c:formatCode>General</c:formatCode>
                <c:ptCount val="6"/>
                <c:pt idx="0">
                  <c:v>2000.0</c:v>
                </c:pt>
                <c:pt idx="1">
                  <c:v>2001.0</c:v>
                </c:pt>
                <c:pt idx="2">
                  <c:v>2002.0</c:v>
                </c:pt>
                <c:pt idx="3">
                  <c:v>2003.0</c:v>
                </c:pt>
                <c:pt idx="4">
                  <c:v>2004.0</c:v>
                </c:pt>
                <c:pt idx="5">
                  <c:v>2005.0</c:v>
                </c:pt>
              </c:numCache>
            </c:numRef>
          </c:cat>
          <c:val>
            <c:numRef>
              <c:f>Baseline!$AW$3:$AW$8</c:f>
              <c:numCache>
                <c:formatCode>General</c:formatCode>
                <c:ptCount val="6"/>
                <c:pt idx="0">
                  <c:v>47.0</c:v>
                </c:pt>
                <c:pt idx="1">
                  <c:v>15.0</c:v>
                </c:pt>
                <c:pt idx="2">
                  <c:v>33.0</c:v>
                </c:pt>
                <c:pt idx="3">
                  <c:v>36.0</c:v>
                </c:pt>
                <c:pt idx="4">
                  <c:v>59.0</c:v>
                </c:pt>
                <c:pt idx="5">
                  <c:v>0.0</c:v>
                </c:pt>
              </c:numCache>
            </c:numRef>
          </c:val>
        </c:ser>
        <c:ser>
          <c:idx val="12"/>
          <c:order val="11"/>
          <c:tx>
            <c:strRef>
              <c:f>Baseline!$AX$2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rgbClr val="FF99FF"/>
            </a:solidFill>
            <a:ln w="25400">
              <a:noFill/>
            </a:ln>
          </c:spPr>
          <c:cat>
            <c:numRef>
              <c:f>Baseline!$AL$3:$AL$8</c:f>
              <c:numCache>
                <c:formatCode>General</c:formatCode>
                <c:ptCount val="6"/>
                <c:pt idx="0">
                  <c:v>2000.0</c:v>
                </c:pt>
                <c:pt idx="1">
                  <c:v>2001.0</c:v>
                </c:pt>
                <c:pt idx="2">
                  <c:v>2002.0</c:v>
                </c:pt>
                <c:pt idx="3">
                  <c:v>2003.0</c:v>
                </c:pt>
                <c:pt idx="4">
                  <c:v>2004.0</c:v>
                </c:pt>
                <c:pt idx="5">
                  <c:v>2005.0</c:v>
                </c:pt>
              </c:numCache>
            </c:numRef>
          </c:cat>
          <c:val>
            <c:numRef>
              <c:f>Baseline!$AX$3:$AX$8</c:f>
              <c:numCache>
                <c:formatCode>General</c:formatCode>
                <c:ptCount val="6"/>
                <c:pt idx="0">
                  <c:v>41.0</c:v>
                </c:pt>
                <c:pt idx="1">
                  <c:v>36.0</c:v>
                </c:pt>
                <c:pt idx="2">
                  <c:v>20.0</c:v>
                </c:pt>
                <c:pt idx="3">
                  <c:v>42.0</c:v>
                </c:pt>
                <c:pt idx="4">
                  <c:v>0.0</c:v>
                </c:pt>
                <c:pt idx="5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1882024"/>
        <c:axId val="653948760"/>
      </c:areaChart>
      <c:catAx>
        <c:axId val="7618820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53948760"/>
        <c:crosses val="autoZero"/>
        <c:auto val="1"/>
        <c:lblAlgn val="ctr"/>
        <c:lblOffset val="100"/>
        <c:noMultiLvlLbl val="0"/>
      </c:catAx>
      <c:valAx>
        <c:axId val="6539487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Number of trades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1882024"/>
        <c:crosses val="autoZero"/>
        <c:crossBetween val="midCat"/>
      </c:valAx>
    </c:plotArea>
    <c:legend>
      <c:legendPos val="r"/>
      <c:layout/>
      <c:overlay val="0"/>
    </c:legend>
    <c:plotVisOnly val="1"/>
    <c:dispBlanksAs val="zero"/>
    <c:showDLblsOverMax val="0"/>
  </c:chart>
  <c:txPr>
    <a:bodyPr/>
    <a:lstStyle/>
    <a:p>
      <a:pPr>
        <a:defRPr sz="1600"/>
      </a:pPr>
      <a:endParaRPr lang="en-US"/>
    </a:p>
  </c:txPr>
  <c:printSettings>
    <c:headerFooter/>
    <c:pageMargins b="0.750000000000002" l="0.700000000000001" r="0.700000000000001" t="0.750000000000002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Baseline!$AH$2</c:f>
              <c:strCache>
                <c:ptCount val="1"/>
                <c:pt idx="0">
                  <c:v>Total_Trades</c:v>
                </c:pt>
              </c:strCache>
            </c:strRef>
          </c:tx>
          <c:marker>
            <c:symbol val="none"/>
          </c:marker>
          <c:xVal>
            <c:numRef>
              <c:f>Baseline!$AG$3:$AG$7</c:f>
              <c:numCache>
                <c:formatCode>General</c:formatCode>
                <c:ptCount val="5"/>
                <c:pt idx="0">
                  <c:v>2001.0</c:v>
                </c:pt>
                <c:pt idx="1">
                  <c:v>2002.0</c:v>
                </c:pt>
                <c:pt idx="2">
                  <c:v>2003.0</c:v>
                </c:pt>
                <c:pt idx="3">
                  <c:v>2004.0</c:v>
                </c:pt>
                <c:pt idx="4">
                  <c:v>2005.0</c:v>
                </c:pt>
              </c:numCache>
            </c:numRef>
          </c:xVal>
          <c:yVal>
            <c:numRef>
              <c:f>Baseline!$AH$3:$AH$7</c:f>
              <c:numCache>
                <c:formatCode>General</c:formatCode>
                <c:ptCount val="5"/>
                <c:pt idx="0">
                  <c:v>3378.0</c:v>
                </c:pt>
                <c:pt idx="1">
                  <c:v>2880.0</c:v>
                </c:pt>
                <c:pt idx="2">
                  <c:v>2947.0</c:v>
                </c:pt>
                <c:pt idx="3">
                  <c:v>3105.0</c:v>
                </c:pt>
                <c:pt idx="4">
                  <c:v>3032.0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Baseline!$AI$2</c:f>
              <c:strCache>
                <c:ptCount val="1"/>
                <c:pt idx="0">
                  <c:v>Actual</c:v>
                </c:pt>
              </c:strCache>
            </c:strRef>
          </c:tx>
          <c:marker>
            <c:symbol val="none"/>
          </c:marker>
          <c:xVal>
            <c:numRef>
              <c:f>Baseline!$AG$3:$AG$7</c:f>
              <c:numCache>
                <c:formatCode>General</c:formatCode>
                <c:ptCount val="5"/>
                <c:pt idx="0">
                  <c:v>2001.0</c:v>
                </c:pt>
                <c:pt idx="1">
                  <c:v>2002.0</c:v>
                </c:pt>
                <c:pt idx="2">
                  <c:v>2003.0</c:v>
                </c:pt>
                <c:pt idx="3">
                  <c:v>2004.0</c:v>
                </c:pt>
                <c:pt idx="4">
                  <c:v>2005.0</c:v>
                </c:pt>
              </c:numCache>
            </c:numRef>
          </c:xVal>
          <c:yVal>
            <c:numRef>
              <c:f>Baseline!$AI$3:$AI$7</c:f>
              <c:numCache>
                <c:formatCode>General</c:formatCode>
                <c:ptCount val="5"/>
                <c:pt idx="0">
                  <c:v>4378.0</c:v>
                </c:pt>
                <c:pt idx="1">
                  <c:v>4598.0</c:v>
                </c:pt>
                <c:pt idx="2">
                  <c:v>5369.0</c:v>
                </c:pt>
                <c:pt idx="3">
                  <c:v>6205.0</c:v>
                </c:pt>
                <c:pt idx="4">
                  <c:v>2263.0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4291064"/>
        <c:axId val="654231400"/>
      </c:scatterChart>
      <c:valAx>
        <c:axId val="654291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54231400"/>
        <c:crosses val="autoZero"/>
        <c:crossBetween val="midCat"/>
      </c:valAx>
      <c:valAx>
        <c:axId val="6542314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54291064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Model</a:t>
            </a:r>
          </a:p>
        </c:rich>
      </c:tx>
      <c:layout/>
      <c:overlay val="1"/>
    </c:title>
    <c:autoTitleDeleted val="0"/>
    <c:plotArea>
      <c:layout/>
      <c:areaChart>
        <c:grouping val="stacked"/>
        <c:varyColors val="0"/>
        <c:ser>
          <c:idx val="1"/>
          <c:order val="0"/>
          <c:tx>
            <c:strRef>
              <c:f>Baseline!$S$2</c:f>
              <c:strCache>
                <c:ptCount val="1"/>
                <c:pt idx="0">
                  <c:v>Jan</c:v>
                </c:pt>
              </c:strCache>
            </c:strRef>
          </c:tx>
          <c:spPr>
            <a:solidFill>
              <a:srgbClr val="C00000"/>
            </a:solidFill>
          </c:spPr>
          <c:cat>
            <c:numRef>
              <c:f>Baseline!$R$3:$R$8</c:f>
              <c:numCache>
                <c:formatCode>General</c:formatCode>
                <c:ptCount val="6"/>
                <c:pt idx="0">
                  <c:v>2001.0</c:v>
                </c:pt>
                <c:pt idx="1">
                  <c:v>2002.0</c:v>
                </c:pt>
                <c:pt idx="2">
                  <c:v>2003.0</c:v>
                </c:pt>
                <c:pt idx="3">
                  <c:v>2004.0</c:v>
                </c:pt>
                <c:pt idx="4">
                  <c:v>2005.0</c:v>
                </c:pt>
              </c:numCache>
            </c:numRef>
          </c:cat>
          <c:val>
            <c:numRef>
              <c:f>Baseline!$S$3:$S$7</c:f>
              <c:numCache>
                <c:formatCode>General</c:formatCode>
                <c:ptCount val="5"/>
                <c:pt idx="0">
                  <c:v>9.0</c:v>
                </c:pt>
                <c:pt idx="1">
                  <c:v>18.0</c:v>
                </c:pt>
                <c:pt idx="2">
                  <c:v>16.0</c:v>
                </c:pt>
                <c:pt idx="3">
                  <c:v>15.0</c:v>
                </c:pt>
                <c:pt idx="4">
                  <c:v>13.0</c:v>
                </c:pt>
              </c:numCache>
            </c:numRef>
          </c:val>
        </c:ser>
        <c:ser>
          <c:idx val="2"/>
          <c:order val="1"/>
          <c:tx>
            <c:strRef>
              <c:f>Baseline!$T$2</c:f>
              <c:strCache>
                <c:ptCount val="1"/>
                <c:pt idx="0">
                  <c:v>Feb</c:v>
                </c:pt>
              </c:strCache>
            </c:strRef>
          </c:tx>
          <c:spPr>
            <a:solidFill>
              <a:srgbClr val="FF0000"/>
            </a:solidFill>
          </c:spPr>
          <c:cat>
            <c:numRef>
              <c:f>Baseline!$R$3:$R$8</c:f>
              <c:numCache>
                <c:formatCode>General</c:formatCode>
                <c:ptCount val="6"/>
                <c:pt idx="0">
                  <c:v>2001.0</c:v>
                </c:pt>
                <c:pt idx="1">
                  <c:v>2002.0</c:v>
                </c:pt>
                <c:pt idx="2">
                  <c:v>2003.0</c:v>
                </c:pt>
                <c:pt idx="3">
                  <c:v>2004.0</c:v>
                </c:pt>
                <c:pt idx="4">
                  <c:v>2005.0</c:v>
                </c:pt>
              </c:numCache>
            </c:numRef>
          </c:cat>
          <c:val>
            <c:numRef>
              <c:f>Baseline!$T$3:$T$7</c:f>
              <c:numCache>
                <c:formatCode>General</c:formatCode>
                <c:ptCount val="5"/>
                <c:pt idx="0">
                  <c:v>13.0</c:v>
                </c:pt>
                <c:pt idx="1">
                  <c:v>20.0</c:v>
                </c:pt>
                <c:pt idx="2">
                  <c:v>16.0</c:v>
                </c:pt>
                <c:pt idx="3">
                  <c:v>15.0</c:v>
                </c:pt>
                <c:pt idx="4">
                  <c:v>18.0</c:v>
                </c:pt>
              </c:numCache>
            </c:numRef>
          </c:val>
        </c:ser>
        <c:ser>
          <c:idx val="3"/>
          <c:order val="2"/>
          <c:tx>
            <c:strRef>
              <c:f>Baseline!$U$2</c:f>
              <c:strCache>
                <c:ptCount val="1"/>
                <c:pt idx="0">
                  <c:v>Mar</c:v>
                </c:pt>
              </c:strCache>
            </c:strRef>
          </c:tx>
          <c:spPr>
            <a:solidFill>
              <a:srgbClr val="FFC000"/>
            </a:solidFill>
          </c:spPr>
          <c:cat>
            <c:numRef>
              <c:f>Baseline!$R$3:$R$8</c:f>
              <c:numCache>
                <c:formatCode>General</c:formatCode>
                <c:ptCount val="6"/>
                <c:pt idx="0">
                  <c:v>2001.0</c:v>
                </c:pt>
                <c:pt idx="1">
                  <c:v>2002.0</c:v>
                </c:pt>
                <c:pt idx="2">
                  <c:v>2003.0</c:v>
                </c:pt>
                <c:pt idx="3">
                  <c:v>2004.0</c:v>
                </c:pt>
                <c:pt idx="4">
                  <c:v>2005.0</c:v>
                </c:pt>
              </c:numCache>
            </c:numRef>
          </c:cat>
          <c:val>
            <c:numRef>
              <c:f>Baseline!$U$3:$U$7</c:f>
              <c:numCache>
                <c:formatCode>General</c:formatCode>
                <c:ptCount val="5"/>
                <c:pt idx="0">
                  <c:v>12.0</c:v>
                </c:pt>
                <c:pt idx="1">
                  <c:v>38.0</c:v>
                </c:pt>
                <c:pt idx="2">
                  <c:v>22.0</c:v>
                </c:pt>
                <c:pt idx="3">
                  <c:v>21.0</c:v>
                </c:pt>
                <c:pt idx="4">
                  <c:v>17.0</c:v>
                </c:pt>
              </c:numCache>
            </c:numRef>
          </c:val>
        </c:ser>
        <c:ser>
          <c:idx val="4"/>
          <c:order val="3"/>
          <c:tx>
            <c:strRef>
              <c:f>Baseline!$V$2</c:f>
              <c:strCache>
                <c:ptCount val="1"/>
                <c:pt idx="0">
                  <c:v>Apr</c:v>
                </c:pt>
              </c:strCache>
            </c:strRef>
          </c:tx>
          <c:spPr>
            <a:solidFill>
              <a:srgbClr val="FFFF00"/>
            </a:solidFill>
          </c:spPr>
          <c:cat>
            <c:numRef>
              <c:f>Baseline!$R$3:$R$8</c:f>
              <c:numCache>
                <c:formatCode>General</c:formatCode>
                <c:ptCount val="6"/>
                <c:pt idx="0">
                  <c:v>2001.0</c:v>
                </c:pt>
                <c:pt idx="1">
                  <c:v>2002.0</c:v>
                </c:pt>
                <c:pt idx="2">
                  <c:v>2003.0</c:v>
                </c:pt>
                <c:pt idx="3">
                  <c:v>2004.0</c:v>
                </c:pt>
                <c:pt idx="4">
                  <c:v>2005.0</c:v>
                </c:pt>
              </c:numCache>
            </c:numRef>
          </c:cat>
          <c:val>
            <c:numRef>
              <c:f>Baseline!$V$3:$V$7</c:f>
              <c:numCache>
                <c:formatCode>General</c:formatCode>
                <c:ptCount val="5"/>
                <c:pt idx="0">
                  <c:v>18.0</c:v>
                </c:pt>
                <c:pt idx="1">
                  <c:v>50.0</c:v>
                </c:pt>
                <c:pt idx="2">
                  <c:v>20.0</c:v>
                </c:pt>
                <c:pt idx="3">
                  <c:v>16.0</c:v>
                </c:pt>
                <c:pt idx="4">
                  <c:v>18.0</c:v>
                </c:pt>
              </c:numCache>
            </c:numRef>
          </c:val>
        </c:ser>
        <c:ser>
          <c:idx val="5"/>
          <c:order val="4"/>
          <c:tx>
            <c:strRef>
              <c:f>Baseline!$W$2</c:f>
              <c:strCache>
                <c:ptCount val="1"/>
                <c:pt idx="0">
                  <c:v>May</c:v>
                </c:pt>
              </c:strCache>
            </c:strRef>
          </c:tx>
          <c:spPr>
            <a:solidFill>
              <a:srgbClr val="92D050"/>
            </a:solidFill>
          </c:spPr>
          <c:cat>
            <c:numRef>
              <c:f>Baseline!$R$3:$R$8</c:f>
              <c:numCache>
                <c:formatCode>General</c:formatCode>
                <c:ptCount val="6"/>
                <c:pt idx="0">
                  <c:v>2001.0</c:v>
                </c:pt>
                <c:pt idx="1">
                  <c:v>2002.0</c:v>
                </c:pt>
                <c:pt idx="2">
                  <c:v>2003.0</c:v>
                </c:pt>
                <c:pt idx="3">
                  <c:v>2004.0</c:v>
                </c:pt>
                <c:pt idx="4">
                  <c:v>2005.0</c:v>
                </c:pt>
              </c:numCache>
            </c:numRef>
          </c:cat>
          <c:val>
            <c:numRef>
              <c:f>Baseline!$W$3:$W$7</c:f>
              <c:numCache>
                <c:formatCode>General</c:formatCode>
                <c:ptCount val="5"/>
                <c:pt idx="0">
                  <c:v>20.0</c:v>
                </c:pt>
                <c:pt idx="1">
                  <c:v>44.0</c:v>
                </c:pt>
                <c:pt idx="2">
                  <c:v>34.0</c:v>
                </c:pt>
                <c:pt idx="3">
                  <c:v>23.0</c:v>
                </c:pt>
                <c:pt idx="4">
                  <c:v>21.0</c:v>
                </c:pt>
              </c:numCache>
            </c:numRef>
          </c:val>
        </c:ser>
        <c:ser>
          <c:idx val="6"/>
          <c:order val="5"/>
          <c:tx>
            <c:strRef>
              <c:f>Baseline!$X$2</c:f>
              <c:strCache>
                <c:ptCount val="1"/>
                <c:pt idx="0">
                  <c:v>Jun</c:v>
                </c:pt>
              </c:strCache>
            </c:strRef>
          </c:tx>
          <c:spPr>
            <a:solidFill>
              <a:srgbClr val="00B050"/>
            </a:solidFill>
            <a:ln w="25400">
              <a:noFill/>
            </a:ln>
          </c:spPr>
          <c:cat>
            <c:numRef>
              <c:f>Baseline!$R$3:$R$8</c:f>
              <c:numCache>
                <c:formatCode>General</c:formatCode>
                <c:ptCount val="6"/>
                <c:pt idx="0">
                  <c:v>2001.0</c:v>
                </c:pt>
                <c:pt idx="1">
                  <c:v>2002.0</c:v>
                </c:pt>
                <c:pt idx="2">
                  <c:v>2003.0</c:v>
                </c:pt>
                <c:pt idx="3">
                  <c:v>2004.0</c:v>
                </c:pt>
                <c:pt idx="4">
                  <c:v>2005.0</c:v>
                </c:pt>
              </c:numCache>
            </c:numRef>
          </c:cat>
          <c:val>
            <c:numRef>
              <c:f>Baseline!$X$3:$X$7</c:f>
              <c:numCache>
                <c:formatCode>General</c:formatCode>
                <c:ptCount val="5"/>
                <c:pt idx="0">
                  <c:v>25.0</c:v>
                </c:pt>
                <c:pt idx="1">
                  <c:v>44.0</c:v>
                </c:pt>
                <c:pt idx="2">
                  <c:v>40.0</c:v>
                </c:pt>
                <c:pt idx="3">
                  <c:v>43.0</c:v>
                </c:pt>
                <c:pt idx="4">
                  <c:v>41.0</c:v>
                </c:pt>
              </c:numCache>
            </c:numRef>
          </c:val>
        </c:ser>
        <c:ser>
          <c:idx val="7"/>
          <c:order val="6"/>
          <c:tx>
            <c:strRef>
              <c:f>Baseline!$Y$2</c:f>
              <c:strCache>
                <c:ptCount val="1"/>
                <c:pt idx="0">
                  <c:v>Jul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cat>
            <c:numRef>
              <c:f>Baseline!$R$3:$R$8</c:f>
              <c:numCache>
                <c:formatCode>General</c:formatCode>
                <c:ptCount val="6"/>
                <c:pt idx="0">
                  <c:v>2001.0</c:v>
                </c:pt>
                <c:pt idx="1">
                  <c:v>2002.0</c:v>
                </c:pt>
                <c:pt idx="2">
                  <c:v>2003.0</c:v>
                </c:pt>
                <c:pt idx="3">
                  <c:v>2004.0</c:v>
                </c:pt>
                <c:pt idx="4">
                  <c:v>2005.0</c:v>
                </c:pt>
              </c:numCache>
            </c:numRef>
          </c:cat>
          <c:val>
            <c:numRef>
              <c:f>Baseline!$Y$3:$Y$7</c:f>
              <c:numCache>
                <c:formatCode>General</c:formatCode>
                <c:ptCount val="5"/>
                <c:pt idx="0">
                  <c:v>31.0</c:v>
                </c:pt>
                <c:pt idx="1">
                  <c:v>57.0</c:v>
                </c:pt>
                <c:pt idx="2">
                  <c:v>50.0</c:v>
                </c:pt>
                <c:pt idx="3">
                  <c:v>40.0</c:v>
                </c:pt>
                <c:pt idx="4">
                  <c:v>38.0</c:v>
                </c:pt>
              </c:numCache>
            </c:numRef>
          </c:val>
        </c:ser>
        <c:ser>
          <c:idx val="8"/>
          <c:order val="7"/>
          <c:tx>
            <c:strRef>
              <c:f>Baseline!$Z$2</c:f>
              <c:strCache>
                <c:ptCount val="1"/>
                <c:pt idx="0">
                  <c:v>Aug</c:v>
                </c:pt>
              </c:strCache>
            </c:strRef>
          </c:tx>
          <c:spPr>
            <a:solidFill>
              <a:srgbClr val="0070C0"/>
            </a:solidFill>
            <a:ln w="25400">
              <a:noFill/>
            </a:ln>
          </c:spPr>
          <c:cat>
            <c:numRef>
              <c:f>Baseline!$R$3:$R$8</c:f>
              <c:numCache>
                <c:formatCode>General</c:formatCode>
                <c:ptCount val="6"/>
                <c:pt idx="0">
                  <c:v>2001.0</c:v>
                </c:pt>
                <c:pt idx="1">
                  <c:v>2002.0</c:v>
                </c:pt>
                <c:pt idx="2">
                  <c:v>2003.0</c:v>
                </c:pt>
                <c:pt idx="3">
                  <c:v>2004.0</c:v>
                </c:pt>
                <c:pt idx="4">
                  <c:v>2005.0</c:v>
                </c:pt>
              </c:numCache>
            </c:numRef>
          </c:cat>
          <c:val>
            <c:numRef>
              <c:f>Baseline!$Z$3:$Z$7</c:f>
              <c:numCache>
                <c:formatCode>General</c:formatCode>
                <c:ptCount val="5"/>
                <c:pt idx="0">
                  <c:v>45.0</c:v>
                </c:pt>
                <c:pt idx="1">
                  <c:v>48.0</c:v>
                </c:pt>
                <c:pt idx="2">
                  <c:v>45.0</c:v>
                </c:pt>
                <c:pt idx="3">
                  <c:v>41.0</c:v>
                </c:pt>
                <c:pt idx="4">
                  <c:v>40.0</c:v>
                </c:pt>
              </c:numCache>
            </c:numRef>
          </c:val>
        </c:ser>
        <c:ser>
          <c:idx val="9"/>
          <c:order val="8"/>
          <c:tx>
            <c:strRef>
              <c:f>Baseline!$AA$2</c:f>
              <c:strCache>
                <c:ptCount val="1"/>
                <c:pt idx="0">
                  <c:v>Sep</c:v>
                </c:pt>
              </c:strCache>
            </c:strRef>
          </c:tx>
          <c:spPr>
            <a:solidFill>
              <a:srgbClr val="002060"/>
            </a:solidFill>
            <a:ln w="25400">
              <a:noFill/>
            </a:ln>
          </c:spPr>
          <c:cat>
            <c:numRef>
              <c:f>Baseline!$R$3:$R$8</c:f>
              <c:numCache>
                <c:formatCode>General</c:formatCode>
                <c:ptCount val="6"/>
                <c:pt idx="0">
                  <c:v>2001.0</c:v>
                </c:pt>
                <c:pt idx="1">
                  <c:v>2002.0</c:v>
                </c:pt>
                <c:pt idx="2">
                  <c:v>2003.0</c:v>
                </c:pt>
                <c:pt idx="3">
                  <c:v>2004.0</c:v>
                </c:pt>
                <c:pt idx="4">
                  <c:v>2005.0</c:v>
                </c:pt>
              </c:numCache>
            </c:numRef>
          </c:cat>
          <c:val>
            <c:numRef>
              <c:f>Baseline!$AA$3:$AA$7</c:f>
              <c:numCache>
                <c:formatCode>General</c:formatCode>
                <c:ptCount val="5"/>
                <c:pt idx="0">
                  <c:v>38.0</c:v>
                </c:pt>
                <c:pt idx="1">
                  <c:v>50.0</c:v>
                </c:pt>
                <c:pt idx="2">
                  <c:v>45.0</c:v>
                </c:pt>
                <c:pt idx="3">
                  <c:v>40.0</c:v>
                </c:pt>
                <c:pt idx="4">
                  <c:v>50.0</c:v>
                </c:pt>
              </c:numCache>
            </c:numRef>
          </c:val>
        </c:ser>
        <c:ser>
          <c:idx val="10"/>
          <c:order val="9"/>
          <c:tx>
            <c:strRef>
              <c:f>Baseline!$AB$2</c:f>
              <c:strCache>
                <c:ptCount val="1"/>
                <c:pt idx="0">
                  <c:v>Oct</c:v>
                </c:pt>
              </c:strCache>
            </c:strRef>
          </c:tx>
          <c:spPr>
            <a:solidFill>
              <a:srgbClr val="7030A0"/>
            </a:solidFill>
            <a:ln w="25400">
              <a:noFill/>
            </a:ln>
          </c:spPr>
          <c:cat>
            <c:numRef>
              <c:f>Baseline!$R$3:$R$8</c:f>
              <c:numCache>
                <c:formatCode>General</c:formatCode>
                <c:ptCount val="6"/>
                <c:pt idx="0">
                  <c:v>2001.0</c:v>
                </c:pt>
                <c:pt idx="1">
                  <c:v>2002.0</c:v>
                </c:pt>
                <c:pt idx="2">
                  <c:v>2003.0</c:v>
                </c:pt>
                <c:pt idx="3">
                  <c:v>2004.0</c:v>
                </c:pt>
                <c:pt idx="4">
                  <c:v>2005.0</c:v>
                </c:pt>
              </c:numCache>
            </c:numRef>
          </c:cat>
          <c:val>
            <c:numRef>
              <c:f>Baseline!$AB$3:$AB$7</c:f>
              <c:numCache>
                <c:formatCode>General</c:formatCode>
                <c:ptCount val="5"/>
                <c:pt idx="0">
                  <c:v>40.0</c:v>
                </c:pt>
                <c:pt idx="1">
                  <c:v>25.0</c:v>
                </c:pt>
                <c:pt idx="2">
                  <c:v>56.0</c:v>
                </c:pt>
                <c:pt idx="3">
                  <c:v>52.0</c:v>
                </c:pt>
                <c:pt idx="4">
                  <c:v>41.0</c:v>
                </c:pt>
              </c:numCache>
            </c:numRef>
          </c:val>
        </c:ser>
        <c:ser>
          <c:idx val="11"/>
          <c:order val="10"/>
          <c:tx>
            <c:strRef>
              <c:f>Baseline!$AC$2</c:f>
              <c:strCache>
                <c:ptCount val="1"/>
                <c:pt idx="0">
                  <c:v>Nov</c:v>
                </c:pt>
              </c:strCache>
            </c:strRef>
          </c:tx>
          <c:spPr>
            <a:solidFill>
              <a:srgbClr val="CC00CC"/>
            </a:solidFill>
            <a:ln w="25400">
              <a:noFill/>
            </a:ln>
          </c:spPr>
          <c:cat>
            <c:numRef>
              <c:f>Baseline!$R$3:$R$8</c:f>
              <c:numCache>
                <c:formatCode>General</c:formatCode>
                <c:ptCount val="6"/>
                <c:pt idx="0">
                  <c:v>2001.0</c:v>
                </c:pt>
                <c:pt idx="1">
                  <c:v>2002.0</c:v>
                </c:pt>
                <c:pt idx="2">
                  <c:v>2003.0</c:v>
                </c:pt>
                <c:pt idx="3">
                  <c:v>2004.0</c:v>
                </c:pt>
                <c:pt idx="4">
                  <c:v>2005.0</c:v>
                </c:pt>
              </c:numCache>
            </c:numRef>
          </c:cat>
          <c:val>
            <c:numRef>
              <c:f>Baseline!$AC$3:$AC$7</c:f>
              <c:numCache>
                <c:formatCode>General</c:formatCode>
                <c:ptCount val="5"/>
                <c:pt idx="0">
                  <c:v>54.0</c:v>
                </c:pt>
                <c:pt idx="1">
                  <c:v>0.0</c:v>
                </c:pt>
                <c:pt idx="2">
                  <c:v>45.0</c:v>
                </c:pt>
                <c:pt idx="3">
                  <c:v>45.0</c:v>
                </c:pt>
                <c:pt idx="4">
                  <c:v>40.0</c:v>
                </c:pt>
              </c:numCache>
            </c:numRef>
          </c:val>
        </c:ser>
        <c:ser>
          <c:idx val="12"/>
          <c:order val="11"/>
          <c:tx>
            <c:strRef>
              <c:f>Baseline!$AD$2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rgbClr val="FF99FF"/>
            </a:solidFill>
            <a:ln w="25400">
              <a:noFill/>
            </a:ln>
          </c:spPr>
          <c:cat>
            <c:numRef>
              <c:f>Baseline!$R$3:$R$8</c:f>
              <c:numCache>
                <c:formatCode>General</c:formatCode>
                <c:ptCount val="6"/>
                <c:pt idx="0">
                  <c:v>2001.0</c:v>
                </c:pt>
                <c:pt idx="1">
                  <c:v>2002.0</c:v>
                </c:pt>
                <c:pt idx="2">
                  <c:v>2003.0</c:v>
                </c:pt>
                <c:pt idx="3">
                  <c:v>2004.0</c:v>
                </c:pt>
                <c:pt idx="4">
                  <c:v>2005.0</c:v>
                </c:pt>
              </c:numCache>
            </c:numRef>
          </c:cat>
          <c:val>
            <c:numRef>
              <c:f>Baseline!$AD$3:$AD$7</c:f>
              <c:numCache>
                <c:formatCode>General</c:formatCode>
                <c:ptCount val="5"/>
                <c:pt idx="0">
                  <c:v>56.0</c:v>
                </c:pt>
                <c:pt idx="1">
                  <c:v>0.0</c:v>
                </c:pt>
                <c:pt idx="2">
                  <c:v>56.0</c:v>
                </c:pt>
                <c:pt idx="3">
                  <c:v>55.0</c:v>
                </c:pt>
                <c:pt idx="4">
                  <c:v>50.0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4114184"/>
        <c:axId val="764049256"/>
      </c:areaChart>
      <c:catAx>
        <c:axId val="764114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4049256"/>
        <c:crosses val="autoZero"/>
        <c:auto val="1"/>
        <c:lblAlgn val="ctr"/>
        <c:lblOffset val="100"/>
        <c:noMultiLvlLbl val="0"/>
      </c:catAx>
      <c:valAx>
        <c:axId val="7640492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Number of trades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64114184"/>
        <c:crosses val="autoZero"/>
        <c:crossBetween val="midCat"/>
      </c:valAx>
    </c:plotArea>
    <c:legend>
      <c:legendPos val="r"/>
      <c:layout/>
      <c:overlay val="0"/>
    </c:legend>
    <c:plotVisOnly val="1"/>
    <c:dispBlanksAs val="zero"/>
    <c:showDLblsOverMax val="0"/>
  </c:chart>
  <c:txPr>
    <a:bodyPr/>
    <a:lstStyle/>
    <a:p>
      <a:pPr>
        <a:defRPr sz="1600"/>
      </a:pPr>
      <a:endParaRPr lang="en-US"/>
    </a:p>
  </c:txPr>
  <c:printSettings>
    <c:headerFooter/>
    <c:pageMargins b="0.750000000000002" l="0.700000000000001" r="0.700000000000001" t="0.750000000000002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285750</xdr:colOff>
      <xdr:row>9</xdr:row>
      <xdr:rowOff>57150</xdr:rowOff>
    </xdr:from>
    <xdr:to>
      <xdr:col>26</xdr:col>
      <xdr:colOff>304800</xdr:colOff>
      <xdr:row>35</xdr:row>
      <xdr:rowOff>19050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37</xdr:col>
      <xdr:colOff>276225</xdr:colOff>
      <xdr:row>9</xdr:row>
      <xdr:rowOff>38099</xdr:rowOff>
    </xdr:from>
    <xdr:to>
      <xdr:col>41</xdr:col>
      <xdr:colOff>123825</xdr:colOff>
      <xdr:row>35</xdr:row>
      <xdr:rowOff>47624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342900</xdr:colOff>
      <xdr:row>9</xdr:row>
      <xdr:rowOff>38100</xdr:rowOff>
    </xdr:from>
    <xdr:to>
      <xdr:col>37</xdr:col>
      <xdr:colOff>247649</xdr:colOff>
      <xdr:row>35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2"/>
  <sheetViews>
    <sheetView workbookViewId="0">
      <selection activeCell="C31" sqref="C31"/>
    </sheetView>
  </sheetViews>
  <sheetFormatPr baseColWidth="10" defaultColWidth="8.83203125" defaultRowHeight="12" x14ac:dyDescent="0"/>
  <cols>
    <col min="1" max="1" width="12.33203125" style="4" bestFit="1" customWidth="1"/>
    <col min="2" max="4" width="8.83203125" style="4"/>
    <col min="5" max="5" width="24.6640625" style="4" bestFit="1" customWidth="1"/>
    <col min="6" max="6" width="18.83203125" style="4" bestFit="1" customWidth="1"/>
    <col min="7" max="256" width="8.83203125" style="4"/>
    <col min="257" max="257" width="12.33203125" style="4" bestFit="1" customWidth="1"/>
    <col min="258" max="260" width="8.83203125" style="4"/>
    <col min="261" max="261" width="24.6640625" style="4" bestFit="1" customWidth="1"/>
    <col min="262" max="262" width="18.83203125" style="4" bestFit="1" customWidth="1"/>
    <col min="263" max="512" width="8.83203125" style="4"/>
    <col min="513" max="513" width="12.33203125" style="4" bestFit="1" customWidth="1"/>
    <col min="514" max="516" width="8.83203125" style="4"/>
    <col min="517" max="517" width="24.6640625" style="4" bestFit="1" customWidth="1"/>
    <col min="518" max="518" width="18.83203125" style="4" bestFit="1" customWidth="1"/>
    <col min="519" max="768" width="8.83203125" style="4"/>
    <col min="769" max="769" width="12.33203125" style="4" bestFit="1" customWidth="1"/>
    <col min="770" max="772" width="8.83203125" style="4"/>
    <col min="773" max="773" width="24.6640625" style="4" bestFit="1" customWidth="1"/>
    <col min="774" max="774" width="18.83203125" style="4" bestFit="1" customWidth="1"/>
    <col min="775" max="1024" width="8.83203125" style="4"/>
    <col min="1025" max="1025" width="12.33203125" style="4" bestFit="1" customWidth="1"/>
    <col min="1026" max="1028" width="8.83203125" style="4"/>
    <col min="1029" max="1029" width="24.6640625" style="4" bestFit="1" customWidth="1"/>
    <col min="1030" max="1030" width="18.83203125" style="4" bestFit="1" customWidth="1"/>
    <col min="1031" max="1280" width="8.83203125" style="4"/>
    <col min="1281" max="1281" width="12.33203125" style="4" bestFit="1" customWidth="1"/>
    <col min="1282" max="1284" width="8.83203125" style="4"/>
    <col min="1285" max="1285" width="24.6640625" style="4" bestFit="1" customWidth="1"/>
    <col min="1286" max="1286" width="18.83203125" style="4" bestFit="1" customWidth="1"/>
    <col min="1287" max="1536" width="8.83203125" style="4"/>
    <col min="1537" max="1537" width="12.33203125" style="4" bestFit="1" customWidth="1"/>
    <col min="1538" max="1540" width="8.83203125" style="4"/>
    <col min="1541" max="1541" width="24.6640625" style="4" bestFit="1" customWidth="1"/>
    <col min="1542" max="1542" width="18.83203125" style="4" bestFit="1" customWidth="1"/>
    <col min="1543" max="1792" width="8.83203125" style="4"/>
    <col min="1793" max="1793" width="12.33203125" style="4" bestFit="1" customWidth="1"/>
    <col min="1794" max="1796" width="8.83203125" style="4"/>
    <col min="1797" max="1797" width="24.6640625" style="4" bestFit="1" customWidth="1"/>
    <col min="1798" max="1798" width="18.83203125" style="4" bestFit="1" customWidth="1"/>
    <col min="1799" max="2048" width="8.83203125" style="4"/>
    <col min="2049" max="2049" width="12.33203125" style="4" bestFit="1" customWidth="1"/>
    <col min="2050" max="2052" width="8.83203125" style="4"/>
    <col min="2053" max="2053" width="24.6640625" style="4" bestFit="1" customWidth="1"/>
    <col min="2054" max="2054" width="18.83203125" style="4" bestFit="1" customWidth="1"/>
    <col min="2055" max="2304" width="8.83203125" style="4"/>
    <col min="2305" max="2305" width="12.33203125" style="4" bestFit="1" customWidth="1"/>
    <col min="2306" max="2308" width="8.83203125" style="4"/>
    <col min="2309" max="2309" width="24.6640625" style="4" bestFit="1" customWidth="1"/>
    <col min="2310" max="2310" width="18.83203125" style="4" bestFit="1" customWidth="1"/>
    <col min="2311" max="2560" width="8.83203125" style="4"/>
    <col min="2561" max="2561" width="12.33203125" style="4" bestFit="1" customWidth="1"/>
    <col min="2562" max="2564" width="8.83203125" style="4"/>
    <col min="2565" max="2565" width="24.6640625" style="4" bestFit="1" customWidth="1"/>
    <col min="2566" max="2566" width="18.83203125" style="4" bestFit="1" customWidth="1"/>
    <col min="2567" max="2816" width="8.83203125" style="4"/>
    <col min="2817" max="2817" width="12.33203125" style="4" bestFit="1" customWidth="1"/>
    <col min="2818" max="2820" width="8.83203125" style="4"/>
    <col min="2821" max="2821" width="24.6640625" style="4" bestFit="1" customWidth="1"/>
    <col min="2822" max="2822" width="18.83203125" style="4" bestFit="1" customWidth="1"/>
    <col min="2823" max="3072" width="8.83203125" style="4"/>
    <col min="3073" max="3073" width="12.33203125" style="4" bestFit="1" customWidth="1"/>
    <col min="3074" max="3076" width="8.83203125" style="4"/>
    <col min="3077" max="3077" width="24.6640625" style="4" bestFit="1" customWidth="1"/>
    <col min="3078" max="3078" width="18.83203125" style="4" bestFit="1" customWidth="1"/>
    <col min="3079" max="3328" width="8.83203125" style="4"/>
    <col min="3329" max="3329" width="12.33203125" style="4" bestFit="1" customWidth="1"/>
    <col min="3330" max="3332" width="8.83203125" style="4"/>
    <col min="3333" max="3333" width="24.6640625" style="4" bestFit="1" customWidth="1"/>
    <col min="3334" max="3334" width="18.83203125" style="4" bestFit="1" customWidth="1"/>
    <col min="3335" max="3584" width="8.83203125" style="4"/>
    <col min="3585" max="3585" width="12.33203125" style="4" bestFit="1" customWidth="1"/>
    <col min="3586" max="3588" width="8.83203125" style="4"/>
    <col min="3589" max="3589" width="24.6640625" style="4" bestFit="1" customWidth="1"/>
    <col min="3590" max="3590" width="18.83203125" style="4" bestFit="1" customWidth="1"/>
    <col min="3591" max="3840" width="8.83203125" style="4"/>
    <col min="3841" max="3841" width="12.33203125" style="4" bestFit="1" customWidth="1"/>
    <col min="3842" max="3844" width="8.83203125" style="4"/>
    <col min="3845" max="3845" width="24.6640625" style="4" bestFit="1" customWidth="1"/>
    <col min="3846" max="3846" width="18.83203125" style="4" bestFit="1" customWidth="1"/>
    <col min="3847" max="4096" width="8.83203125" style="4"/>
    <col min="4097" max="4097" width="12.33203125" style="4" bestFit="1" customWidth="1"/>
    <col min="4098" max="4100" width="8.83203125" style="4"/>
    <col min="4101" max="4101" width="24.6640625" style="4" bestFit="1" customWidth="1"/>
    <col min="4102" max="4102" width="18.83203125" style="4" bestFit="1" customWidth="1"/>
    <col min="4103" max="4352" width="8.83203125" style="4"/>
    <col min="4353" max="4353" width="12.33203125" style="4" bestFit="1" customWidth="1"/>
    <col min="4354" max="4356" width="8.83203125" style="4"/>
    <col min="4357" max="4357" width="24.6640625" style="4" bestFit="1" customWidth="1"/>
    <col min="4358" max="4358" width="18.83203125" style="4" bestFit="1" customWidth="1"/>
    <col min="4359" max="4608" width="8.83203125" style="4"/>
    <col min="4609" max="4609" width="12.33203125" style="4" bestFit="1" customWidth="1"/>
    <col min="4610" max="4612" width="8.83203125" style="4"/>
    <col min="4613" max="4613" width="24.6640625" style="4" bestFit="1" customWidth="1"/>
    <col min="4614" max="4614" width="18.83203125" style="4" bestFit="1" customWidth="1"/>
    <col min="4615" max="4864" width="8.83203125" style="4"/>
    <col min="4865" max="4865" width="12.33203125" style="4" bestFit="1" customWidth="1"/>
    <col min="4866" max="4868" width="8.83203125" style="4"/>
    <col min="4869" max="4869" width="24.6640625" style="4" bestFit="1" customWidth="1"/>
    <col min="4870" max="4870" width="18.83203125" style="4" bestFit="1" customWidth="1"/>
    <col min="4871" max="5120" width="8.83203125" style="4"/>
    <col min="5121" max="5121" width="12.33203125" style="4" bestFit="1" customWidth="1"/>
    <col min="5122" max="5124" width="8.83203125" style="4"/>
    <col min="5125" max="5125" width="24.6640625" style="4" bestFit="1" customWidth="1"/>
    <col min="5126" max="5126" width="18.83203125" style="4" bestFit="1" customWidth="1"/>
    <col min="5127" max="5376" width="8.83203125" style="4"/>
    <col min="5377" max="5377" width="12.33203125" style="4" bestFit="1" customWidth="1"/>
    <col min="5378" max="5380" width="8.83203125" style="4"/>
    <col min="5381" max="5381" width="24.6640625" style="4" bestFit="1" customWidth="1"/>
    <col min="5382" max="5382" width="18.83203125" style="4" bestFit="1" customWidth="1"/>
    <col min="5383" max="5632" width="8.83203125" style="4"/>
    <col min="5633" max="5633" width="12.33203125" style="4" bestFit="1" customWidth="1"/>
    <col min="5634" max="5636" width="8.83203125" style="4"/>
    <col min="5637" max="5637" width="24.6640625" style="4" bestFit="1" customWidth="1"/>
    <col min="5638" max="5638" width="18.83203125" style="4" bestFit="1" customWidth="1"/>
    <col min="5639" max="5888" width="8.83203125" style="4"/>
    <col min="5889" max="5889" width="12.33203125" style="4" bestFit="1" customWidth="1"/>
    <col min="5890" max="5892" width="8.83203125" style="4"/>
    <col min="5893" max="5893" width="24.6640625" style="4" bestFit="1" customWidth="1"/>
    <col min="5894" max="5894" width="18.83203125" style="4" bestFit="1" customWidth="1"/>
    <col min="5895" max="6144" width="8.83203125" style="4"/>
    <col min="6145" max="6145" width="12.33203125" style="4" bestFit="1" customWidth="1"/>
    <col min="6146" max="6148" width="8.83203125" style="4"/>
    <col min="6149" max="6149" width="24.6640625" style="4" bestFit="1" customWidth="1"/>
    <col min="6150" max="6150" width="18.83203125" style="4" bestFit="1" customWidth="1"/>
    <col min="6151" max="6400" width="8.83203125" style="4"/>
    <col min="6401" max="6401" width="12.33203125" style="4" bestFit="1" customWidth="1"/>
    <col min="6402" max="6404" width="8.83203125" style="4"/>
    <col min="6405" max="6405" width="24.6640625" style="4" bestFit="1" customWidth="1"/>
    <col min="6406" max="6406" width="18.83203125" style="4" bestFit="1" customWidth="1"/>
    <col min="6407" max="6656" width="8.83203125" style="4"/>
    <col min="6657" max="6657" width="12.33203125" style="4" bestFit="1" customWidth="1"/>
    <col min="6658" max="6660" width="8.83203125" style="4"/>
    <col min="6661" max="6661" width="24.6640625" style="4" bestFit="1" customWidth="1"/>
    <col min="6662" max="6662" width="18.83203125" style="4" bestFit="1" customWidth="1"/>
    <col min="6663" max="6912" width="8.83203125" style="4"/>
    <col min="6913" max="6913" width="12.33203125" style="4" bestFit="1" customWidth="1"/>
    <col min="6914" max="6916" width="8.83203125" style="4"/>
    <col min="6917" max="6917" width="24.6640625" style="4" bestFit="1" customWidth="1"/>
    <col min="6918" max="6918" width="18.83203125" style="4" bestFit="1" customWidth="1"/>
    <col min="6919" max="7168" width="8.83203125" style="4"/>
    <col min="7169" max="7169" width="12.33203125" style="4" bestFit="1" customWidth="1"/>
    <col min="7170" max="7172" width="8.83203125" style="4"/>
    <col min="7173" max="7173" width="24.6640625" style="4" bestFit="1" customWidth="1"/>
    <col min="7174" max="7174" width="18.83203125" style="4" bestFit="1" customWidth="1"/>
    <col min="7175" max="7424" width="8.83203125" style="4"/>
    <col min="7425" max="7425" width="12.33203125" style="4" bestFit="1" customWidth="1"/>
    <col min="7426" max="7428" width="8.83203125" style="4"/>
    <col min="7429" max="7429" width="24.6640625" style="4" bestFit="1" customWidth="1"/>
    <col min="7430" max="7430" width="18.83203125" style="4" bestFit="1" customWidth="1"/>
    <col min="7431" max="7680" width="8.83203125" style="4"/>
    <col min="7681" max="7681" width="12.33203125" style="4" bestFit="1" customWidth="1"/>
    <col min="7682" max="7684" width="8.83203125" style="4"/>
    <col min="7685" max="7685" width="24.6640625" style="4" bestFit="1" customWidth="1"/>
    <col min="7686" max="7686" width="18.83203125" style="4" bestFit="1" customWidth="1"/>
    <col min="7687" max="7936" width="8.83203125" style="4"/>
    <col min="7937" max="7937" width="12.33203125" style="4" bestFit="1" customWidth="1"/>
    <col min="7938" max="7940" width="8.83203125" style="4"/>
    <col min="7941" max="7941" width="24.6640625" style="4" bestFit="1" customWidth="1"/>
    <col min="7942" max="7942" width="18.83203125" style="4" bestFit="1" customWidth="1"/>
    <col min="7943" max="8192" width="8.83203125" style="4"/>
    <col min="8193" max="8193" width="12.33203125" style="4" bestFit="1" customWidth="1"/>
    <col min="8194" max="8196" width="8.83203125" style="4"/>
    <col min="8197" max="8197" width="24.6640625" style="4" bestFit="1" customWidth="1"/>
    <col min="8198" max="8198" width="18.83203125" style="4" bestFit="1" customWidth="1"/>
    <col min="8199" max="8448" width="8.83203125" style="4"/>
    <col min="8449" max="8449" width="12.33203125" style="4" bestFit="1" customWidth="1"/>
    <col min="8450" max="8452" width="8.83203125" style="4"/>
    <col min="8453" max="8453" width="24.6640625" style="4" bestFit="1" customWidth="1"/>
    <col min="8454" max="8454" width="18.83203125" style="4" bestFit="1" customWidth="1"/>
    <col min="8455" max="8704" width="8.83203125" style="4"/>
    <col min="8705" max="8705" width="12.33203125" style="4" bestFit="1" customWidth="1"/>
    <col min="8706" max="8708" width="8.83203125" style="4"/>
    <col min="8709" max="8709" width="24.6640625" style="4" bestFit="1" customWidth="1"/>
    <col min="8710" max="8710" width="18.83203125" style="4" bestFit="1" customWidth="1"/>
    <col min="8711" max="8960" width="8.83203125" style="4"/>
    <col min="8961" max="8961" width="12.33203125" style="4" bestFit="1" customWidth="1"/>
    <col min="8962" max="8964" width="8.83203125" style="4"/>
    <col min="8965" max="8965" width="24.6640625" style="4" bestFit="1" customWidth="1"/>
    <col min="8966" max="8966" width="18.83203125" style="4" bestFit="1" customWidth="1"/>
    <col min="8967" max="9216" width="8.83203125" style="4"/>
    <col min="9217" max="9217" width="12.33203125" style="4" bestFit="1" customWidth="1"/>
    <col min="9218" max="9220" width="8.83203125" style="4"/>
    <col min="9221" max="9221" width="24.6640625" style="4" bestFit="1" customWidth="1"/>
    <col min="9222" max="9222" width="18.83203125" style="4" bestFit="1" customWidth="1"/>
    <col min="9223" max="9472" width="8.83203125" style="4"/>
    <col min="9473" max="9473" width="12.33203125" style="4" bestFit="1" customWidth="1"/>
    <col min="9474" max="9476" width="8.83203125" style="4"/>
    <col min="9477" max="9477" width="24.6640625" style="4" bestFit="1" customWidth="1"/>
    <col min="9478" max="9478" width="18.83203125" style="4" bestFit="1" customWidth="1"/>
    <col min="9479" max="9728" width="8.83203125" style="4"/>
    <col min="9729" max="9729" width="12.33203125" style="4" bestFit="1" customWidth="1"/>
    <col min="9730" max="9732" width="8.83203125" style="4"/>
    <col min="9733" max="9733" width="24.6640625" style="4" bestFit="1" customWidth="1"/>
    <col min="9734" max="9734" width="18.83203125" style="4" bestFit="1" customWidth="1"/>
    <col min="9735" max="9984" width="8.83203125" style="4"/>
    <col min="9985" max="9985" width="12.33203125" style="4" bestFit="1" customWidth="1"/>
    <col min="9986" max="9988" width="8.83203125" style="4"/>
    <col min="9989" max="9989" width="24.6640625" style="4" bestFit="1" customWidth="1"/>
    <col min="9990" max="9990" width="18.83203125" style="4" bestFit="1" customWidth="1"/>
    <col min="9991" max="10240" width="8.83203125" style="4"/>
    <col min="10241" max="10241" width="12.33203125" style="4" bestFit="1" customWidth="1"/>
    <col min="10242" max="10244" width="8.83203125" style="4"/>
    <col min="10245" max="10245" width="24.6640625" style="4" bestFit="1" customWidth="1"/>
    <col min="10246" max="10246" width="18.83203125" style="4" bestFit="1" customWidth="1"/>
    <col min="10247" max="10496" width="8.83203125" style="4"/>
    <col min="10497" max="10497" width="12.33203125" style="4" bestFit="1" customWidth="1"/>
    <col min="10498" max="10500" width="8.83203125" style="4"/>
    <col min="10501" max="10501" width="24.6640625" style="4" bestFit="1" customWidth="1"/>
    <col min="10502" max="10502" width="18.83203125" style="4" bestFit="1" customWidth="1"/>
    <col min="10503" max="10752" width="8.83203125" style="4"/>
    <col min="10753" max="10753" width="12.33203125" style="4" bestFit="1" customWidth="1"/>
    <col min="10754" max="10756" width="8.83203125" style="4"/>
    <col min="10757" max="10757" width="24.6640625" style="4" bestFit="1" customWidth="1"/>
    <col min="10758" max="10758" width="18.83203125" style="4" bestFit="1" customWidth="1"/>
    <col min="10759" max="11008" width="8.83203125" style="4"/>
    <col min="11009" max="11009" width="12.33203125" style="4" bestFit="1" customWidth="1"/>
    <col min="11010" max="11012" width="8.83203125" style="4"/>
    <col min="11013" max="11013" width="24.6640625" style="4" bestFit="1" customWidth="1"/>
    <col min="11014" max="11014" width="18.83203125" style="4" bestFit="1" customWidth="1"/>
    <col min="11015" max="11264" width="8.83203125" style="4"/>
    <col min="11265" max="11265" width="12.33203125" style="4" bestFit="1" customWidth="1"/>
    <col min="11266" max="11268" width="8.83203125" style="4"/>
    <col min="11269" max="11269" width="24.6640625" style="4" bestFit="1" customWidth="1"/>
    <col min="11270" max="11270" width="18.83203125" style="4" bestFit="1" customWidth="1"/>
    <col min="11271" max="11520" width="8.83203125" style="4"/>
    <col min="11521" max="11521" width="12.33203125" style="4" bestFit="1" customWidth="1"/>
    <col min="11522" max="11524" width="8.83203125" style="4"/>
    <col min="11525" max="11525" width="24.6640625" style="4" bestFit="1" customWidth="1"/>
    <col min="11526" max="11526" width="18.83203125" style="4" bestFit="1" customWidth="1"/>
    <col min="11527" max="11776" width="8.83203125" style="4"/>
    <col min="11777" max="11777" width="12.33203125" style="4" bestFit="1" customWidth="1"/>
    <col min="11778" max="11780" width="8.83203125" style="4"/>
    <col min="11781" max="11781" width="24.6640625" style="4" bestFit="1" customWidth="1"/>
    <col min="11782" max="11782" width="18.83203125" style="4" bestFit="1" customWidth="1"/>
    <col min="11783" max="12032" width="8.83203125" style="4"/>
    <col min="12033" max="12033" width="12.33203125" style="4" bestFit="1" customWidth="1"/>
    <col min="12034" max="12036" width="8.83203125" style="4"/>
    <col min="12037" max="12037" width="24.6640625" style="4" bestFit="1" customWidth="1"/>
    <col min="12038" max="12038" width="18.83203125" style="4" bestFit="1" customWidth="1"/>
    <col min="12039" max="12288" width="8.83203125" style="4"/>
    <col min="12289" max="12289" width="12.33203125" style="4" bestFit="1" customWidth="1"/>
    <col min="12290" max="12292" width="8.83203125" style="4"/>
    <col min="12293" max="12293" width="24.6640625" style="4" bestFit="1" customWidth="1"/>
    <col min="12294" max="12294" width="18.83203125" style="4" bestFit="1" customWidth="1"/>
    <col min="12295" max="12544" width="8.83203125" style="4"/>
    <col min="12545" max="12545" width="12.33203125" style="4" bestFit="1" customWidth="1"/>
    <col min="12546" max="12548" width="8.83203125" style="4"/>
    <col min="12549" max="12549" width="24.6640625" style="4" bestFit="1" customWidth="1"/>
    <col min="12550" max="12550" width="18.83203125" style="4" bestFit="1" customWidth="1"/>
    <col min="12551" max="12800" width="8.83203125" style="4"/>
    <col min="12801" max="12801" width="12.33203125" style="4" bestFit="1" customWidth="1"/>
    <col min="12802" max="12804" width="8.83203125" style="4"/>
    <col min="12805" max="12805" width="24.6640625" style="4" bestFit="1" customWidth="1"/>
    <col min="12806" max="12806" width="18.83203125" style="4" bestFit="1" customWidth="1"/>
    <col min="12807" max="13056" width="8.83203125" style="4"/>
    <col min="13057" max="13057" width="12.33203125" style="4" bestFit="1" customWidth="1"/>
    <col min="13058" max="13060" width="8.83203125" style="4"/>
    <col min="13061" max="13061" width="24.6640625" style="4" bestFit="1" customWidth="1"/>
    <col min="13062" max="13062" width="18.83203125" style="4" bestFit="1" customWidth="1"/>
    <col min="13063" max="13312" width="8.83203125" style="4"/>
    <col min="13313" max="13313" width="12.33203125" style="4" bestFit="1" customWidth="1"/>
    <col min="13314" max="13316" width="8.83203125" style="4"/>
    <col min="13317" max="13317" width="24.6640625" style="4" bestFit="1" customWidth="1"/>
    <col min="13318" max="13318" width="18.83203125" style="4" bestFit="1" customWidth="1"/>
    <col min="13319" max="13568" width="8.83203125" style="4"/>
    <col min="13569" max="13569" width="12.33203125" style="4" bestFit="1" customWidth="1"/>
    <col min="13570" max="13572" width="8.83203125" style="4"/>
    <col min="13573" max="13573" width="24.6640625" style="4" bestFit="1" customWidth="1"/>
    <col min="13574" max="13574" width="18.83203125" style="4" bestFit="1" customWidth="1"/>
    <col min="13575" max="13824" width="8.83203125" style="4"/>
    <col min="13825" max="13825" width="12.33203125" style="4" bestFit="1" customWidth="1"/>
    <col min="13826" max="13828" width="8.83203125" style="4"/>
    <col min="13829" max="13829" width="24.6640625" style="4" bestFit="1" customWidth="1"/>
    <col min="13830" max="13830" width="18.83203125" style="4" bestFit="1" customWidth="1"/>
    <col min="13831" max="14080" width="8.83203125" style="4"/>
    <col min="14081" max="14081" width="12.33203125" style="4" bestFit="1" customWidth="1"/>
    <col min="14082" max="14084" width="8.83203125" style="4"/>
    <col min="14085" max="14085" width="24.6640625" style="4" bestFit="1" customWidth="1"/>
    <col min="14086" max="14086" width="18.83203125" style="4" bestFit="1" customWidth="1"/>
    <col min="14087" max="14336" width="8.83203125" style="4"/>
    <col min="14337" max="14337" width="12.33203125" style="4" bestFit="1" customWidth="1"/>
    <col min="14338" max="14340" width="8.83203125" style="4"/>
    <col min="14341" max="14341" width="24.6640625" style="4" bestFit="1" customWidth="1"/>
    <col min="14342" max="14342" width="18.83203125" style="4" bestFit="1" customWidth="1"/>
    <col min="14343" max="14592" width="8.83203125" style="4"/>
    <col min="14593" max="14593" width="12.33203125" style="4" bestFit="1" customWidth="1"/>
    <col min="14594" max="14596" width="8.83203125" style="4"/>
    <col min="14597" max="14597" width="24.6640625" style="4" bestFit="1" customWidth="1"/>
    <col min="14598" max="14598" width="18.83203125" style="4" bestFit="1" customWidth="1"/>
    <col min="14599" max="14848" width="8.83203125" style="4"/>
    <col min="14849" max="14849" width="12.33203125" style="4" bestFit="1" customWidth="1"/>
    <col min="14850" max="14852" width="8.83203125" style="4"/>
    <col min="14853" max="14853" width="24.6640625" style="4" bestFit="1" customWidth="1"/>
    <col min="14854" max="14854" width="18.83203125" style="4" bestFit="1" customWidth="1"/>
    <col min="14855" max="15104" width="8.83203125" style="4"/>
    <col min="15105" max="15105" width="12.33203125" style="4" bestFit="1" customWidth="1"/>
    <col min="15106" max="15108" width="8.83203125" style="4"/>
    <col min="15109" max="15109" width="24.6640625" style="4" bestFit="1" customWidth="1"/>
    <col min="15110" max="15110" width="18.83203125" style="4" bestFit="1" customWidth="1"/>
    <col min="15111" max="15360" width="8.83203125" style="4"/>
    <col min="15361" max="15361" width="12.33203125" style="4" bestFit="1" customWidth="1"/>
    <col min="15362" max="15364" width="8.83203125" style="4"/>
    <col min="15365" max="15365" width="24.6640625" style="4" bestFit="1" customWidth="1"/>
    <col min="15366" max="15366" width="18.83203125" style="4" bestFit="1" customWidth="1"/>
    <col min="15367" max="15616" width="8.83203125" style="4"/>
    <col min="15617" max="15617" width="12.33203125" style="4" bestFit="1" customWidth="1"/>
    <col min="15618" max="15620" width="8.83203125" style="4"/>
    <col min="15621" max="15621" width="24.6640625" style="4" bestFit="1" customWidth="1"/>
    <col min="15622" max="15622" width="18.83203125" style="4" bestFit="1" customWidth="1"/>
    <col min="15623" max="15872" width="8.83203125" style="4"/>
    <col min="15873" max="15873" width="12.33203125" style="4" bestFit="1" customWidth="1"/>
    <col min="15874" max="15876" width="8.83203125" style="4"/>
    <col min="15877" max="15877" width="24.6640625" style="4" bestFit="1" customWidth="1"/>
    <col min="15878" max="15878" width="18.83203125" style="4" bestFit="1" customWidth="1"/>
    <col min="15879" max="16128" width="8.83203125" style="4"/>
    <col min="16129" max="16129" width="12.33203125" style="4" bestFit="1" customWidth="1"/>
    <col min="16130" max="16132" width="8.83203125" style="4"/>
    <col min="16133" max="16133" width="24.6640625" style="4" bestFit="1" customWidth="1"/>
    <col min="16134" max="16134" width="18.83203125" style="4" bestFit="1" customWidth="1"/>
    <col min="16135" max="16384" width="8.83203125" style="4"/>
  </cols>
  <sheetData>
    <row r="1" spans="1:19">
      <c r="A1" s="4" t="s">
        <v>48</v>
      </c>
      <c r="B1" s="4" t="s">
        <v>66</v>
      </c>
      <c r="C1" s="4" t="s">
        <v>48</v>
      </c>
      <c r="D1" s="4" t="s">
        <v>66</v>
      </c>
      <c r="E1" s="5" t="s">
        <v>67</v>
      </c>
    </row>
    <row r="2" spans="1:19">
      <c r="A2" s="4" t="s">
        <v>1</v>
      </c>
      <c r="B2" s="4">
        <v>0</v>
      </c>
      <c r="C2" s="4" t="s">
        <v>18</v>
      </c>
      <c r="D2" s="4">
        <v>0</v>
      </c>
      <c r="E2" s="5" t="s">
        <v>0</v>
      </c>
      <c r="F2" s="5" t="s">
        <v>48</v>
      </c>
      <c r="G2" s="5" t="s">
        <v>49</v>
      </c>
      <c r="H2" s="5" t="s">
        <v>50</v>
      </c>
      <c r="I2" s="5" t="s">
        <v>51</v>
      </c>
      <c r="J2" s="5" t="s">
        <v>52</v>
      </c>
      <c r="K2" s="5" t="s">
        <v>53</v>
      </c>
      <c r="L2" s="5" t="s">
        <v>54</v>
      </c>
      <c r="M2" s="5" t="s">
        <v>55</v>
      </c>
      <c r="N2" s="5" t="s">
        <v>56</v>
      </c>
      <c r="O2" s="5" t="s">
        <v>57</v>
      </c>
      <c r="P2" s="5" t="s">
        <v>58</v>
      </c>
      <c r="Q2" s="5" t="s">
        <v>59</v>
      </c>
      <c r="R2" s="5" t="s">
        <v>60</v>
      </c>
      <c r="S2" s="5" t="s">
        <v>63</v>
      </c>
    </row>
    <row r="3" spans="1:19">
      <c r="A3" s="4" t="s">
        <v>2</v>
      </c>
      <c r="B3" s="4">
        <v>1</v>
      </c>
      <c r="C3" s="4" t="s">
        <v>19</v>
      </c>
      <c r="D3" s="4">
        <v>1</v>
      </c>
      <c r="E3" s="4">
        <v>2000</v>
      </c>
      <c r="F3" s="4" t="s">
        <v>18</v>
      </c>
      <c r="G3" s="6">
        <v>74</v>
      </c>
      <c r="H3" s="6">
        <v>32</v>
      </c>
      <c r="I3" s="6">
        <v>21</v>
      </c>
      <c r="J3" s="6">
        <v>27</v>
      </c>
      <c r="K3" s="6">
        <v>43</v>
      </c>
      <c r="L3" s="6">
        <v>32</v>
      </c>
      <c r="M3" s="6">
        <v>31</v>
      </c>
      <c r="N3" s="6">
        <v>22</v>
      </c>
      <c r="O3" s="6">
        <v>25</v>
      </c>
      <c r="P3" s="6">
        <v>29</v>
      </c>
      <c r="Q3" s="6">
        <v>47</v>
      </c>
      <c r="R3" s="6">
        <v>41</v>
      </c>
      <c r="S3" s="4">
        <f>SUM(G3:R20)</f>
        <v>3445</v>
      </c>
    </row>
    <row r="4" spans="1:19">
      <c r="A4" s="4" t="s">
        <v>3</v>
      </c>
      <c r="B4" s="4">
        <v>2</v>
      </c>
      <c r="C4" s="4" t="s">
        <v>13</v>
      </c>
      <c r="D4" s="4">
        <v>2</v>
      </c>
      <c r="E4" s="4">
        <v>2000</v>
      </c>
      <c r="F4" s="4" t="s">
        <v>19</v>
      </c>
      <c r="G4" s="6">
        <v>84</v>
      </c>
      <c r="H4" s="6">
        <v>22</v>
      </c>
      <c r="I4" s="6">
        <v>38</v>
      </c>
      <c r="J4" s="6">
        <v>32</v>
      </c>
      <c r="K4" s="6">
        <v>27</v>
      </c>
      <c r="L4" s="6">
        <v>26</v>
      </c>
      <c r="M4" s="6">
        <v>30</v>
      </c>
      <c r="N4" s="6">
        <v>23</v>
      </c>
      <c r="O4" s="6">
        <v>27</v>
      </c>
      <c r="P4" s="6">
        <v>30</v>
      </c>
      <c r="Q4" s="6">
        <v>29</v>
      </c>
      <c r="R4" s="6">
        <v>32</v>
      </c>
    </row>
    <row r="5" spans="1:19">
      <c r="A5" s="4" t="s">
        <v>4</v>
      </c>
      <c r="B5" s="4">
        <v>3</v>
      </c>
      <c r="C5" s="4" t="s">
        <v>14</v>
      </c>
      <c r="D5" s="4">
        <v>3</v>
      </c>
      <c r="E5" s="4">
        <v>2000</v>
      </c>
      <c r="F5" s="4" t="s">
        <v>13</v>
      </c>
      <c r="G5" s="6">
        <v>33</v>
      </c>
      <c r="H5" s="6">
        <v>5</v>
      </c>
      <c r="I5" s="6">
        <v>17</v>
      </c>
      <c r="J5" s="6">
        <v>17</v>
      </c>
      <c r="K5" s="6">
        <v>27</v>
      </c>
      <c r="L5" s="6">
        <v>9</v>
      </c>
      <c r="M5" s="6">
        <v>10</v>
      </c>
      <c r="N5" s="6">
        <v>6</v>
      </c>
      <c r="O5" s="6">
        <v>8</v>
      </c>
      <c r="P5" s="6">
        <v>17</v>
      </c>
      <c r="Q5" s="6">
        <v>26</v>
      </c>
      <c r="R5" s="6">
        <v>20</v>
      </c>
    </row>
    <row r="6" spans="1:19">
      <c r="A6" s="4" t="s">
        <v>5</v>
      </c>
      <c r="B6" s="4">
        <v>4</v>
      </c>
      <c r="C6" s="4" t="s">
        <v>21</v>
      </c>
      <c r="D6" s="4">
        <v>4</v>
      </c>
      <c r="E6" s="4">
        <v>2000</v>
      </c>
      <c r="F6" s="4" t="s">
        <v>14</v>
      </c>
      <c r="G6" s="6">
        <v>38</v>
      </c>
      <c r="H6" s="6">
        <v>18</v>
      </c>
      <c r="I6" s="6">
        <v>16</v>
      </c>
      <c r="J6" s="6">
        <v>20</v>
      </c>
      <c r="K6" s="6">
        <v>13</v>
      </c>
      <c r="L6" s="6">
        <v>17</v>
      </c>
      <c r="M6" s="6">
        <v>7</v>
      </c>
      <c r="N6" s="6">
        <v>3</v>
      </c>
      <c r="O6" s="6">
        <v>3</v>
      </c>
      <c r="P6" s="6">
        <v>12</v>
      </c>
      <c r="Q6" s="6">
        <v>16</v>
      </c>
      <c r="R6" s="6">
        <v>19</v>
      </c>
    </row>
    <row r="7" spans="1:19">
      <c r="A7" s="4" t="s">
        <v>6</v>
      </c>
      <c r="B7" s="4">
        <v>5</v>
      </c>
      <c r="C7" s="4" t="s">
        <v>16</v>
      </c>
      <c r="D7" s="4">
        <v>5</v>
      </c>
      <c r="E7" s="4">
        <v>2000</v>
      </c>
      <c r="F7" s="4" t="s">
        <v>21</v>
      </c>
      <c r="G7" s="6">
        <v>63</v>
      </c>
      <c r="H7" s="6">
        <v>22</v>
      </c>
      <c r="I7" s="6">
        <v>30</v>
      </c>
      <c r="J7" s="6">
        <v>15</v>
      </c>
      <c r="K7" s="6">
        <v>19</v>
      </c>
      <c r="L7" s="6">
        <v>20</v>
      </c>
      <c r="M7" s="6">
        <v>20</v>
      </c>
      <c r="N7" s="6">
        <v>8</v>
      </c>
      <c r="O7" s="6">
        <v>13</v>
      </c>
      <c r="P7" s="6">
        <v>14</v>
      </c>
      <c r="Q7" s="6">
        <v>22</v>
      </c>
      <c r="R7" s="6">
        <v>42</v>
      </c>
    </row>
    <row r="8" spans="1:19">
      <c r="A8" s="4" t="s">
        <v>7</v>
      </c>
      <c r="B8" s="4">
        <v>6</v>
      </c>
      <c r="C8" s="4" t="s">
        <v>20</v>
      </c>
      <c r="D8" s="4">
        <v>6</v>
      </c>
      <c r="E8" s="4">
        <v>2000</v>
      </c>
      <c r="F8" s="4" t="s">
        <v>16</v>
      </c>
      <c r="G8" s="6">
        <v>23</v>
      </c>
      <c r="H8" s="6">
        <v>10</v>
      </c>
      <c r="I8" s="6">
        <v>2</v>
      </c>
      <c r="J8" s="6">
        <v>7</v>
      </c>
      <c r="K8" s="6">
        <v>9</v>
      </c>
      <c r="L8" s="6">
        <v>6</v>
      </c>
      <c r="M8" s="6">
        <v>2</v>
      </c>
      <c r="N8" s="6">
        <v>3</v>
      </c>
      <c r="O8" s="6">
        <v>8</v>
      </c>
      <c r="P8" s="6">
        <v>8</v>
      </c>
      <c r="Q8" s="6">
        <v>15</v>
      </c>
      <c r="R8" s="6">
        <v>11</v>
      </c>
    </row>
    <row r="9" spans="1:19">
      <c r="A9" s="4" t="s">
        <v>8</v>
      </c>
      <c r="B9" s="4">
        <v>7</v>
      </c>
      <c r="C9" s="4" t="s">
        <v>17</v>
      </c>
      <c r="D9" s="4">
        <v>7</v>
      </c>
      <c r="E9" s="4">
        <v>2000</v>
      </c>
      <c r="F9" s="4" t="s">
        <v>20</v>
      </c>
      <c r="G9" s="6">
        <v>25</v>
      </c>
      <c r="H9" s="6">
        <v>27</v>
      </c>
      <c r="I9" s="6">
        <v>25</v>
      </c>
      <c r="J9" s="6">
        <v>10</v>
      </c>
      <c r="K9" s="6">
        <v>9</v>
      </c>
      <c r="L9" s="6">
        <v>21</v>
      </c>
      <c r="M9" s="6">
        <v>11</v>
      </c>
      <c r="N9" s="6">
        <v>2</v>
      </c>
      <c r="O9" s="6">
        <v>9</v>
      </c>
      <c r="P9" s="6">
        <v>16</v>
      </c>
      <c r="Q9" s="6">
        <v>22</v>
      </c>
      <c r="R9" s="6">
        <v>25</v>
      </c>
    </row>
    <row r="10" spans="1:19">
      <c r="A10" s="4" t="s">
        <v>9</v>
      </c>
      <c r="B10" s="4">
        <v>8</v>
      </c>
      <c r="C10" s="4" t="s">
        <v>15</v>
      </c>
      <c r="D10" s="4">
        <v>8</v>
      </c>
      <c r="E10" s="4">
        <v>2000</v>
      </c>
      <c r="F10" s="4" t="s">
        <v>17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</row>
    <row r="11" spans="1:19">
      <c r="A11" s="4" t="s">
        <v>10</v>
      </c>
      <c r="B11" s="4">
        <v>9</v>
      </c>
      <c r="C11" s="4" t="s">
        <v>2</v>
      </c>
      <c r="D11" s="4">
        <v>9</v>
      </c>
      <c r="E11" s="4">
        <v>2000</v>
      </c>
      <c r="F11" s="4" t="s">
        <v>15</v>
      </c>
      <c r="G11" s="6">
        <v>100</v>
      </c>
      <c r="H11" s="6">
        <v>36</v>
      </c>
      <c r="I11" s="6">
        <v>26</v>
      </c>
      <c r="J11" s="6">
        <v>43</v>
      </c>
      <c r="K11" s="6">
        <v>66</v>
      </c>
      <c r="L11" s="6">
        <v>33</v>
      </c>
      <c r="M11" s="6">
        <v>24</v>
      </c>
      <c r="N11" s="6">
        <v>15</v>
      </c>
      <c r="O11" s="6">
        <v>33</v>
      </c>
      <c r="P11" s="6">
        <v>39</v>
      </c>
      <c r="Q11" s="6">
        <v>63</v>
      </c>
      <c r="R11" s="6">
        <v>57</v>
      </c>
    </row>
    <row r="12" spans="1:19">
      <c r="A12" s="4" t="s">
        <v>11</v>
      </c>
      <c r="B12" s="4">
        <v>10</v>
      </c>
      <c r="C12" s="4" t="s">
        <v>7</v>
      </c>
      <c r="D12" s="4">
        <v>10</v>
      </c>
      <c r="E12" s="4">
        <v>2000</v>
      </c>
      <c r="F12" s="4" t="s">
        <v>2</v>
      </c>
      <c r="G12" s="6">
        <v>67</v>
      </c>
      <c r="H12" s="6">
        <v>22</v>
      </c>
      <c r="I12" s="6">
        <v>11</v>
      </c>
      <c r="J12" s="6">
        <v>19</v>
      </c>
      <c r="K12" s="6">
        <v>29</v>
      </c>
      <c r="L12" s="6">
        <v>21</v>
      </c>
      <c r="M12" s="6">
        <v>14</v>
      </c>
      <c r="N12" s="6">
        <v>11</v>
      </c>
      <c r="O12" s="6">
        <v>17</v>
      </c>
      <c r="P12" s="6">
        <v>18</v>
      </c>
      <c r="Q12" s="6">
        <v>36</v>
      </c>
      <c r="R12" s="6">
        <v>32</v>
      </c>
    </row>
    <row r="13" spans="1:19">
      <c r="A13" s="4" t="s">
        <v>12</v>
      </c>
      <c r="B13" s="4">
        <v>11</v>
      </c>
      <c r="C13" s="4" t="s">
        <v>9</v>
      </c>
      <c r="D13" s="4">
        <v>11</v>
      </c>
      <c r="E13" s="4">
        <v>2000</v>
      </c>
      <c r="F13" s="4" t="s">
        <v>7</v>
      </c>
      <c r="G13" s="6">
        <v>47</v>
      </c>
      <c r="H13" s="6">
        <v>14</v>
      </c>
      <c r="I13" s="6">
        <v>12</v>
      </c>
      <c r="J13" s="6">
        <v>8</v>
      </c>
      <c r="K13" s="6">
        <v>22</v>
      </c>
      <c r="L13" s="6">
        <v>14</v>
      </c>
      <c r="M13" s="6">
        <v>12</v>
      </c>
      <c r="N13" s="6">
        <v>10</v>
      </c>
      <c r="O13" s="6">
        <v>16</v>
      </c>
      <c r="P13" s="6">
        <v>19</v>
      </c>
      <c r="Q13" s="6">
        <v>26</v>
      </c>
      <c r="R13" s="6">
        <v>23</v>
      </c>
    </row>
    <row r="14" spans="1:19">
      <c r="A14" s="4" t="s">
        <v>13</v>
      </c>
      <c r="B14" s="4">
        <v>12</v>
      </c>
      <c r="C14" s="4" t="s">
        <v>5</v>
      </c>
      <c r="D14" s="4">
        <v>12</v>
      </c>
      <c r="E14" s="4">
        <v>2000</v>
      </c>
      <c r="F14" s="4" t="s">
        <v>9</v>
      </c>
      <c r="G14" s="6">
        <v>33</v>
      </c>
      <c r="H14" s="6">
        <v>12</v>
      </c>
      <c r="I14" s="6">
        <v>1</v>
      </c>
      <c r="J14" s="6">
        <v>12</v>
      </c>
      <c r="K14" s="6">
        <v>11</v>
      </c>
      <c r="L14" s="6">
        <v>25</v>
      </c>
      <c r="M14" s="6">
        <v>10</v>
      </c>
      <c r="N14" s="6">
        <v>11</v>
      </c>
      <c r="O14" s="6">
        <v>11</v>
      </c>
      <c r="P14" s="6">
        <v>14</v>
      </c>
      <c r="Q14" s="6">
        <v>29</v>
      </c>
      <c r="R14" s="6">
        <v>13</v>
      </c>
    </row>
    <row r="15" spans="1:19">
      <c r="A15" s="4" t="s">
        <v>14</v>
      </c>
      <c r="B15" s="4">
        <v>13</v>
      </c>
      <c r="C15" s="4" t="s">
        <v>44</v>
      </c>
      <c r="D15" s="4">
        <v>13</v>
      </c>
      <c r="E15" s="4">
        <v>2000</v>
      </c>
      <c r="F15" s="4" t="s">
        <v>5</v>
      </c>
      <c r="G15" s="6">
        <v>37</v>
      </c>
      <c r="H15" s="6">
        <v>12</v>
      </c>
      <c r="I15" s="6">
        <v>10</v>
      </c>
      <c r="J15" s="6">
        <v>6</v>
      </c>
      <c r="K15" s="6">
        <v>5</v>
      </c>
      <c r="L15" s="6">
        <v>19</v>
      </c>
      <c r="M15" s="6">
        <v>7</v>
      </c>
      <c r="N15" s="6">
        <v>3</v>
      </c>
      <c r="O15" s="6">
        <v>4</v>
      </c>
      <c r="P15" s="6">
        <v>14</v>
      </c>
      <c r="Q15" s="6">
        <v>17</v>
      </c>
      <c r="R15" s="6">
        <v>28</v>
      </c>
    </row>
    <row r="16" spans="1:19">
      <c r="A16" s="4" t="s">
        <v>15</v>
      </c>
      <c r="B16" s="4">
        <v>14</v>
      </c>
      <c r="C16" s="4" t="s">
        <v>22</v>
      </c>
      <c r="D16" s="4">
        <v>14</v>
      </c>
      <c r="E16" s="4">
        <v>2000</v>
      </c>
      <c r="F16" s="4" t="s">
        <v>44</v>
      </c>
      <c r="G16" s="6">
        <v>8</v>
      </c>
      <c r="H16" s="6">
        <v>4</v>
      </c>
      <c r="I16" s="6">
        <v>4</v>
      </c>
      <c r="J16" s="6">
        <v>0</v>
      </c>
      <c r="K16" s="6">
        <v>3</v>
      </c>
      <c r="L16" s="6">
        <v>6</v>
      </c>
      <c r="M16" s="6">
        <v>9</v>
      </c>
      <c r="N16" s="6">
        <v>0</v>
      </c>
      <c r="O16" s="6">
        <v>2</v>
      </c>
      <c r="P16" s="6">
        <v>4</v>
      </c>
      <c r="Q16" s="6">
        <v>4</v>
      </c>
      <c r="R16" s="6">
        <v>2</v>
      </c>
    </row>
    <row r="17" spans="1:19">
      <c r="A17" s="4" t="s">
        <v>16</v>
      </c>
      <c r="B17" s="4">
        <v>15</v>
      </c>
      <c r="C17" s="4" t="s">
        <v>23</v>
      </c>
      <c r="D17" s="4">
        <v>15</v>
      </c>
      <c r="E17" s="4">
        <v>2000</v>
      </c>
      <c r="F17" s="4" t="s">
        <v>22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</row>
    <row r="18" spans="1:19">
      <c r="A18" s="4" t="s">
        <v>17</v>
      </c>
      <c r="B18" s="4">
        <v>16</v>
      </c>
      <c r="C18" s="4" t="s">
        <v>26</v>
      </c>
      <c r="D18" s="4">
        <v>16</v>
      </c>
      <c r="E18" s="4">
        <v>2000</v>
      </c>
      <c r="F18" s="4" t="s">
        <v>23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</row>
    <row r="19" spans="1:19">
      <c r="A19" s="4" t="s">
        <v>18</v>
      </c>
      <c r="B19" s="4">
        <v>17</v>
      </c>
      <c r="C19" s="4" t="s">
        <v>29</v>
      </c>
      <c r="D19" s="4">
        <v>17</v>
      </c>
      <c r="E19" s="4">
        <v>2000</v>
      </c>
      <c r="F19" s="4" t="s">
        <v>26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</row>
    <row r="20" spans="1:19">
      <c r="A20" s="4" t="s">
        <v>19</v>
      </c>
      <c r="B20" s="4">
        <v>18</v>
      </c>
      <c r="E20" s="4">
        <v>2000</v>
      </c>
      <c r="F20" s="4" t="s">
        <v>29</v>
      </c>
      <c r="G20" s="6">
        <v>38</v>
      </c>
      <c r="H20" s="6">
        <v>15</v>
      </c>
      <c r="I20" s="6">
        <v>10</v>
      </c>
      <c r="J20" s="6">
        <v>14</v>
      </c>
      <c r="K20" s="6">
        <v>12</v>
      </c>
      <c r="L20" s="6">
        <v>13</v>
      </c>
      <c r="M20" s="6">
        <v>10</v>
      </c>
      <c r="N20" s="6">
        <v>8</v>
      </c>
      <c r="O20" s="6">
        <v>16</v>
      </c>
      <c r="P20" s="6">
        <v>14</v>
      </c>
      <c r="Q20" s="6">
        <v>22</v>
      </c>
      <c r="R20" s="6">
        <v>33</v>
      </c>
    </row>
    <row r="21" spans="1:19">
      <c r="A21" s="4" t="s">
        <v>20</v>
      </c>
      <c r="B21" s="4">
        <v>19</v>
      </c>
      <c r="E21" s="4">
        <v>2001</v>
      </c>
      <c r="F21" s="4" t="s">
        <v>18</v>
      </c>
      <c r="G21" s="6">
        <v>83</v>
      </c>
      <c r="H21" s="6">
        <v>30</v>
      </c>
      <c r="I21" s="6">
        <v>17</v>
      </c>
      <c r="J21" s="6">
        <v>29</v>
      </c>
      <c r="K21" s="6">
        <v>32</v>
      </c>
      <c r="L21" s="6">
        <v>23</v>
      </c>
      <c r="M21" s="6">
        <v>31</v>
      </c>
      <c r="N21" s="6">
        <v>30</v>
      </c>
      <c r="O21" s="6">
        <v>30</v>
      </c>
      <c r="P21" s="6">
        <v>31</v>
      </c>
      <c r="Q21" s="6">
        <v>15</v>
      </c>
      <c r="R21" s="6">
        <v>36</v>
      </c>
      <c r="S21" s="4">
        <f>SUM(G21:R38)</f>
        <v>4378</v>
      </c>
    </row>
    <row r="22" spans="1:19">
      <c r="A22" s="4" t="s">
        <v>21</v>
      </c>
      <c r="B22" s="4">
        <v>20</v>
      </c>
      <c r="E22" s="4">
        <v>2001</v>
      </c>
      <c r="F22" s="4" t="s">
        <v>19</v>
      </c>
      <c r="G22" s="6">
        <v>79</v>
      </c>
      <c r="H22" s="6">
        <v>25</v>
      </c>
      <c r="I22" s="6">
        <v>19</v>
      </c>
      <c r="J22" s="6">
        <v>19</v>
      </c>
      <c r="K22" s="6">
        <v>27</v>
      </c>
      <c r="L22" s="6">
        <v>20</v>
      </c>
      <c r="M22" s="6">
        <v>16</v>
      </c>
      <c r="N22" s="6">
        <v>29</v>
      </c>
      <c r="O22" s="6">
        <v>24</v>
      </c>
      <c r="P22" s="6">
        <v>28</v>
      </c>
      <c r="Q22" s="6">
        <v>23</v>
      </c>
      <c r="R22" s="6">
        <v>42</v>
      </c>
    </row>
    <row r="23" spans="1:19">
      <c r="A23" s="4" t="s">
        <v>22</v>
      </c>
      <c r="B23" s="4">
        <v>21</v>
      </c>
      <c r="E23" s="4">
        <v>2001</v>
      </c>
      <c r="F23" s="4" t="s">
        <v>13</v>
      </c>
      <c r="G23" s="6">
        <v>35</v>
      </c>
      <c r="H23" s="6">
        <v>12</v>
      </c>
      <c r="I23" s="6">
        <v>10</v>
      </c>
      <c r="J23" s="6">
        <v>10</v>
      </c>
      <c r="K23" s="6">
        <v>13</v>
      </c>
      <c r="L23" s="6">
        <v>9</v>
      </c>
      <c r="M23" s="6">
        <v>3</v>
      </c>
      <c r="N23" s="6">
        <v>11</v>
      </c>
      <c r="O23" s="6">
        <v>7</v>
      </c>
      <c r="P23" s="6">
        <v>14</v>
      </c>
      <c r="Q23" s="6">
        <v>10</v>
      </c>
      <c r="R23" s="6">
        <v>29</v>
      </c>
    </row>
    <row r="24" spans="1:19">
      <c r="A24" s="4" t="s">
        <v>23</v>
      </c>
      <c r="B24" s="4">
        <v>22</v>
      </c>
      <c r="E24" s="4">
        <v>2001</v>
      </c>
      <c r="F24" s="4" t="s">
        <v>14</v>
      </c>
      <c r="G24" s="6">
        <v>34</v>
      </c>
      <c r="H24" s="6">
        <v>10</v>
      </c>
      <c r="I24" s="6">
        <v>18</v>
      </c>
      <c r="J24" s="6">
        <v>9</v>
      </c>
      <c r="K24" s="6">
        <v>12</v>
      </c>
      <c r="L24" s="6">
        <v>13</v>
      </c>
      <c r="M24" s="6">
        <v>17</v>
      </c>
      <c r="N24" s="6">
        <v>21</v>
      </c>
      <c r="O24" s="6">
        <v>11</v>
      </c>
      <c r="P24" s="6">
        <v>7</v>
      </c>
      <c r="Q24" s="6">
        <v>4</v>
      </c>
      <c r="R24" s="6">
        <v>17</v>
      </c>
    </row>
    <row r="25" spans="1:19">
      <c r="A25" s="4" t="s">
        <v>24</v>
      </c>
      <c r="B25" s="4">
        <v>23</v>
      </c>
      <c r="E25" s="4">
        <v>2001</v>
      </c>
      <c r="F25" s="4" t="s">
        <v>21</v>
      </c>
      <c r="G25" s="6">
        <v>54</v>
      </c>
      <c r="H25" s="6">
        <v>17</v>
      </c>
      <c r="I25" s="6">
        <v>40</v>
      </c>
      <c r="J25" s="6">
        <v>120</v>
      </c>
      <c r="K25" s="6">
        <v>29</v>
      </c>
      <c r="L25" s="6">
        <v>10</v>
      </c>
      <c r="M25" s="6">
        <v>14</v>
      </c>
      <c r="N25" s="6">
        <v>21</v>
      </c>
      <c r="O25" s="6">
        <v>14</v>
      </c>
      <c r="P25" s="6">
        <v>20</v>
      </c>
      <c r="Q25" s="6">
        <v>16</v>
      </c>
      <c r="R25" s="6">
        <v>32</v>
      </c>
    </row>
    <row r="26" spans="1:19">
      <c r="A26" s="4" t="s">
        <v>25</v>
      </c>
      <c r="B26" s="4">
        <v>24</v>
      </c>
      <c r="E26" s="4">
        <v>2001</v>
      </c>
      <c r="F26" s="4" t="s">
        <v>16</v>
      </c>
      <c r="G26" s="6">
        <v>26</v>
      </c>
      <c r="H26" s="6">
        <v>3</v>
      </c>
      <c r="I26" s="6">
        <v>2</v>
      </c>
      <c r="J26" s="6">
        <v>4</v>
      </c>
      <c r="K26" s="6">
        <v>2</v>
      </c>
      <c r="L26" s="6">
        <v>5</v>
      </c>
      <c r="M26" s="6">
        <v>8</v>
      </c>
      <c r="N26" s="6">
        <v>9</v>
      </c>
      <c r="O26" s="6">
        <v>13</v>
      </c>
      <c r="P26" s="6">
        <v>9</v>
      </c>
      <c r="Q26" s="6">
        <v>9</v>
      </c>
      <c r="R26" s="6">
        <v>17</v>
      </c>
    </row>
    <row r="27" spans="1:19">
      <c r="A27" s="4" t="s">
        <v>26</v>
      </c>
      <c r="B27" s="4">
        <v>25</v>
      </c>
      <c r="E27" s="4">
        <v>2001</v>
      </c>
      <c r="F27" s="4" t="s">
        <v>20</v>
      </c>
      <c r="G27" s="6">
        <v>21</v>
      </c>
      <c r="H27" s="6">
        <v>30</v>
      </c>
      <c r="I27" s="6">
        <v>22</v>
      </c>
      <c r="J27" s="6">
        <v>10</v>
      </c>
      <c r="K27" s="6">
        <v>8</v>
      </c>
      <c r="L27" s="6">
        <v>44</v>
      </c>
      <c r="M27" s="6">
        <v>60</v>
      </c>
      <c r="N27" s="6">
        <v>43</v>
      </c>
      <c r="O27" s="6">
        <v>10</v>
      </c>
      <c r="P27" s="6">
        <v>27</v>
      </c>
      <c r="Q27" s="6">
        <v>18</v>
      </c>
      <c r="R27" s="6">
        <v>40</v>
      </c>
    </row>
    <row r="28" spans="1:19">
      <c r="A28" s="4" t="s">
        <v>27</v>
      </c>
      <c r="B28" s="4">
        <v>26</v>
      </c>
      <c r="E28" s="4">
        <v>2001</v>
      </c>
      <c r="F28" s="4" t="s">
        <v>17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</row>
    <row r="29" spans="1:19">
      <c r="A29" s="4" t="s">
        <v>28</v>
      </c>
      <c r="B29" s="4">
        <v>27</v>
      </c>
      <c r="E29" s="4">
        <v>2001</v>
      </c>
      <c r="F29" s="4" t="s">
        <v>15</v>
      </c>
      <c r="G29" s="6">
        <v>107</v>
      </c>
      <c r="H29" s="6">
        <v>36</v>
      </c>
      <c r="I29" s="6">
        <v>15</v>
      </c>
      <c r="J29" s="6">
        <v>41</v>
      </c>
      <c r="K29" s="6">
        <v>33</v>
      </c>
      <c r="L29" s="6">
        <v>33</v>
      </c>
      <c r="M29" s="6">
        <v>47</v>
      </c>
      <c r="N29" s="6">
        <v>47</v>
      </c>
      <c r="O29" s="6">
        <v>49</v>
      </c>
      <c r="P29" s="6">
        <v>55</v>
      </c>
      <c r="Q29" s="6">
        <v>34</v>
      </c>
      <c r="R29" s="6">
        <v>77</v>
      </c>
    </row>
    <row r="30" spans="1:19">
      <c r="A30" s="4" t="s">
        <v>29</v>
      </c>
      <c r="B30" s="4">
        <v>28</v>
      </c>
      <c r="E30" s="4">
        <v>2001</v>
      </c>
      <c r="F30" s="4" t="s">
        <v>2</v>
      </c>
      <c r="G30" s="6">
        <v>64</v>
      </c>
      <c r="H30" s="6">
        <v>29</v>
      </c>
      <c r="I30" s="6">
        <v>12</v>
      </c>
      <c r="J30" s="6">
        <v>32</v>
      </c>
      <c r="K30" s="6">
        <v>30</v>
      </c>
      <c r="L30" s="6">
        <v>20</v>
      </c>
      <c r="M30" s="6">
        <v>31</v>
      </c>
      <c r="N30" s="6">
        <v>27</v>
      </c>
      <c r="O30" s="6">
        <v>29</v>
      </c>
      <c r="P30" s="6">
        <v>27</v>
      </c>
      <c r="Q30" s="6">
        <v>13</v>
      </c>
      <c r="R30" s="6">
        <v>46</v>
      </c>
    </row>
    <row r="31" spans="1:19">
      <c r="A31" s="4" t="s">
        <v>30</v>
      </c>
      <c r="B31" s="4">
        <v>29</v>
      </c>
      <c r="E31" s="4">
        <v>2001</v>
      </c>
      <c r="F31" s="4" t="s">
        <v>7</v>
      </c>
      <c r="G31" s="6">
        <v>49</v>
      </c>
      <c r="H31" s="6">
        <v>8</v>
      </c>
      <c r="I31" s="6">
        <v>17</v>
      </c>
      <c r="J31" s="6">
        <v>10</v>
      </c>
      <c r="K31" s="6">
        <v>15</v>
      </c>
      <c r="L31" s="6">
        <v>23</v>
      </c>
      <c r="M31" s="6">
        <v>15</v>
      </c>
      <c r="N31" s="6">
        <v>16</v>
      </c>
      <c r="O31" s="6">
        <v>12</v>
      </c>
      <c r="P31" s="6">
        <v>17</v>
      </c>
      <c r="Q31" s="6">
        <v>10</v>
      </c>
      <c r="R31" s="6">
        <v>30</v>
      </c>
    </row>
    <row r="32" spans="1:19">
      <c r="A32" s="4" t="s">
        <v>31</v>
      </c>
      <c r="B32" s="4">
        <v>30</v>
      </c>
      <c r="E32" s="4">
        <v>2001</v>
      </c>
      <c r="F32" s="4" t="s">
        <v>9</v>
      </c>
      <c r="G32" s="6">
        <v>39</v>
      </c>
      <c r="H32" s="6">
        <v>9</v>
      </c>
      <c r="I32" s="6">
        <v>5</v>
      </c>
      <c r="J32" s="6">
        <v>18</v>
      </c>
      <c r="K32" s="6">
        <v>14</v>
      </c>
      <c r="L32" s="6">
        <v>14</v>
      </c>
      <c r="M32" s="6">
        <v>9</v>
      </c>
      <c r="N32" s="6">
        <v>9</v>
      </c>
      <c r="O32" s="6">
        <v>22</v>
      </c>
      <c r="P32" s="6">
        <v>5</v>
      </c>
      <c r="Q32" s="6">
        <v>9</v>
      </c>
      <c r="R32" s="6">
        <v>18</v>
      </c>
    </row>
    <row r="33" spans="1:19">
      <c r="A33" s="4" t="s">
        <v>32</v>
      </c>
      <c r="B33" s="4">
        <v>31</v>
      </c>
      <c r="E33" s="4">
        <v>2001</v>
      </c>
      <c r="F33" s="4" t="s">
        <v>5</v>
      </c>
      <c r="G33" s="6">
        <v>46</v>
      </c>
      <c r="H33" s="6">
        <v>8</v>
      </c>
      <c r="I33" s="6">
        <v>17</v>
      </c>
      <c r="J33" s="6">
        <v>6</v>
      </c>
      <c r="K33" s="6">
        <v>13</v>
      </c>
      <c r="L33" s="6">
        <v>10</v>
      </c>
      <c r="M33" s="6">
        <v>17</v>
      </c>
      <c r="N33" s="6">
        <v>14</v>
      </c>
      <c r="O33" s="6">
        <v>9</v>
      </c>
      <c r="P33" s="6">
        <v>10</v>
      </c>
      <c r="Q33" s="6">
        <v>8</v>
      </c>
      <c r="R33" s="6">
        <v>27</v>
      </c>
    </row>
    <row r="34" spans="1:19">
      <c r="A34" s="4" t="s">
        <v>33</v>
      </c>
      <c r="B34" s="4">
        <v>32</v>
      </c>
      <c r="E34" s="4">
        <v>2001</v>
      </c>
      <c r="F34" s="4" t="s">
        <v>44</v>
      </c>
      <c r="G34" s="6">
        <v>9</v>
      </c>
      <c r="H34" s="6">
        <v>0</v>
      </c>
      <c r="I34" s="6">
        <v>1</v>
      </c>
      <c r="J34" s="6">
        <v>0</v>
      </c>
      <c r="K34" s="6">
        <v>6</v>
      </c>
      <c r="L34" s="6">
        <v>1</v>
      </c>
      <c r="M34" s="6">
        <v>4</v>
      </c>
      <c r="N34" s="6">
        <v>1</v>
      </c>
      <c r="O34" s="6">
        <v>4</v>
      </c>
      <c r="P34" s="6">
        <v>0</v>
      </c>
      <c r="Q34" s="6">
        <v>3</v>
      </c>
      <c r="R34" s="6">
        <v>3</v>
      </c>
    </row>
    <row r="35" spans="1:19">
      <c r="A35" s="4" t="s">
        <v>34</v>
      </c>
      <c r="B35" s="4">
        <v>33</v>
      </c>
      <c r="E35" s="4">
        <v>2001</v>
      </c>
      <c r="F35" s="4" t="s">
        <v>22</v>
      </c>
      <c r="G35" s="6">
        <v>23</v>
      </c>
      <c r="H35" s="6">
        <v>34</v>
      </c>
      <c r="I35" s="6">
        <v>21</v>
      </c>
      <c r="J35" s="6">
        <v>41</v>
      </c>
      <c r="K35" s="6">
        <v>28</v>
      </c>
      <c r="L35" s="6">
        <v>32</v>
      </c>
      <c r="M35" s="6">
        <v>32</v>
      </c>
      <c r="N35" s="6">
        <v>44</v>
      </c>
      <c r="O35" s="6">
        <v>34</v>
      </c>
      <c r="P35" s="6">
        <v>40</v>
      </c>
      <c r="Q35" s="6">
        <v>48</v>
      </c>
      <c r="R35" s="6">
        <v>68</v>
      </c>
    </row>
    <row r="36" spans="1:19">
      <c r="A36" s="4" t="s">
        <v>35</v>
      </c>
      <c r="B36" s="4">
        <v>34</v>
      </c>
      <c r="E36" s="4">
        <v>2001</v>
      </c>
      <c r="F36" s="4" t="s">
        <v>23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22</v>
      </c>
    </row>
    <row r="37" spans="1:19">
      <c r="A37" s="4" t="s">
        <v>36</v>
      </c>
      <c r="B37" s="4">
        <v>35</v>
      </c>
      <c r="E37" s="4">
        <v>2001</v>
      </c>
      <c r="F37" s="4" t="s">
        <v>26</v>
      </c>
      <c r="G37" s="6">
        <v>19</v>
      </c>
      <c r="H37" s="6">
        <v>15</v>
      </c>
      <c r="I37" s="6">
        <v>22</v>
      </c>
      <c r="J37" s="6">
        <v>10</v>
      </c>
      <c r="K37" s="6">
        <v>15</v>
      </c>
      <c r="L37" s="6">
        <v>18</v>
      </c>
      <c r="M37" s="6">
        <v>18</v>
      </c>
      <c r="N37" s="6">
        <v>30</v>
      </c>
      <c r="O37" s="6">
        <v>16</v>
      </c>
      <c r="P37" s="6">
        <v>18</v>
      </c>
      <c r="Q37" s="6">
        <v>19</v>
      </c>
      <c r="R37" s="6">
        <v>35</v>
      </c>
    </row>
    <row r="38" spans="1:19">
      <c r="A38" s="4" t="s">
        <v>37</v>
      </c>
      <c r="B38" s="4">
        <v>36</v>
      </c>
      <c r="E38" s="4">
        <v>2001</v>
      </c>
      <c r="F38" s="4" t="s">
        <v>29</v>
      </c>
      <c r="G38" s="6">
        <v>45</v>
      </c>
      <c r="H38" s="6">
        <v>18</v>
      </c>
      <c r="I38" s="6">
        <v>7</v>
      </c>
      <c r="J38" s="6">
        <v>12</v>
      </c>
      <c r="K38" s="6">
        <v>9</v>
      </c>
      <c r="L38" s="6">
        <v>17</v>
      </c>
      <c r="M38" s="6">
        <v>15</v>
      </c>
      <c r="N38" s="6">
        <v>13</v>
      </c>
      <c r="O38" s="6">
        <v>16</v>
      </c>
      <c r="P38" s="6">
        <v>18</v>
      </c>
      <c r="Q38" s="6">
        <v>21</v>
      </c>
      <c r="R38" s="6">
        <v>40</v>
      </c>
    </row>
    <row r="39" spans="1:19">
      <c r="A39" s="4" t="s">
        <v>38</v>
      </c>
      <c r="B39" s="4">
        <v>37</v>
      </c>
      <c r="E39" s="4">
        <v>2002</v>
      </c>
      <c r="F39" s="4" t="s">
        <v>18</v>
      </c>
      <c r="G39" s="6">
        <v>68</v>
      </c>
      <c r="H39" s="6">
        <v>28</v>
      </c>
      <c r="I39" s="6">
        <v>10</v>
      </c>
      <c r="J39" s="6">
        <v>37</v>
      </c>
      <c r="K39" s="6">
        <v>25</v>
      </c>
      <c r="L39" s="6">
        <v>19</v>
      </c>
      <c r="M39" s="6">
        <v>6</v>
      </c>
      <c r="N39" s="6">
        <v>37</v>
      </c>
      <c r="O39" s="6">
        <v>52</v>
      </c>
      <c r="P39" s="6">
        <v>36</v>
      </c>
      <c r="Q39" s="6">
        <v>33</v>
      </c>
      <c r="R39" s="6">
        <v>20</v>
      </c>
      <c r="S39" s="4">
        <f>SUM(G39:R56)</f>
        <v>4598</v>
      </c>
    </row>
    <row r="40" spans="1:19">
      <c r="A40" s="4" t="s">
        <v>39</v>
      </c>
      <c r="B40" s="4">
        <v>38</v>
      </c>
      <c r="E40" s="4">
        <v>2002</v>
      </c>
      <c r="F40" s="4" t="s">
        <v>19</v>
      </c>
      <c r="G40" s="6">
        <v>54</v>
      </c>
      <c r="H40" s="6">
        <v>34</v>
      </c>
      <c r="I40" s="6">
        <v>24</v>
      </c>
      <c r="J40" s="6">
        <v>41</v>
      </c>
      <c r="K40" s="6">
        <v>17</v>
      </c>
      <c r="L40" s="6">
        <v>21</v>
      </c>
      <c r="M40" s="6">
        <v>11</v>
      </c>
      <c r="N40" s="6">
        <v>32</v>
      </c>
      <c r="O40" s="6">
        <v>41</v>
      </c>
      <c r="P40" s="6">
        <v>27</v>
      </c>
      <c r="Q40" s="6">
        <v>12</v>
      </c>
      <c r="R40" s="6">
        <v>23</v>
      </c>
    </row>
    <row r="41" spans="1:19">
      <c r="A41" s="4" t="s">
        <v>40</v>
      </c>
      <c r="B41" s="4">
        <v>39</v>
      </c>
      <c r="E41" s="4">
        <v>2002</v>
      </c>
      <c r="F41" s="4" t="s">
        <v>13</v>
      </c>
      <c r="G41" s="6">
        <v>22</v>
      </c>
      <c r="H41" s="6">
        <v>10</v>
      </c>
      <c r="I41" s="6">
        <v>13</v>
      </c>
      <c r="J41" s="6">
        <v>2</v>
      </c>
      <c r="K41" s="6">
        <v>9</v>
      </c>
      <c r="L41" s="6">
        <v>14</v>
      </c>
      <c r="M41" s="6">
        <v>5</v>
      </c>
      <c r="N41" s="6">
        <v>20</v>
      </c>
      <c r="O41" s="6">
        <v>30</v>
      </c>
      <c r="P41" s="6">
        <v>16</v>
      </c>
      <c r="Q41" s="6">
        <v>18</v>
      </c>
      <c r="R41" s="6">
        <v>7</v>
      </c>
    </row>
    <row r="42" spans="1:19">
      <c r="A42" s="4" t="s">
        <v>41</v>
      </c>
      <c r="B42" s="4">
        <v>40</v>
      </c>
      <c r="E42" s="4">
        <v>2002</v>
      </c>
      <c r="F42" s="4" t="s">
        <v>14</v>
      </c>
      <c r="G42" s="6">
        <v>34</v>
      </c>
      <c r="H42" s="6">
        <v>20</v>
      </c>
      <c r="I42" s="6">
        <v>18</v>
      </c>
      <c r="J42" s="6">
        <v>11</v>
      </c>
      <c r="K42" s="6">
        <v>9</v>
      </c>
      <c r="L42" s="6">
        <v>6</v>
      </c>
      <c r="M42" s="6">
        <v>9</v>
      </c>
      <c r="N42" s="6">
        <v>21</v>
      </c>
      <c r="O42" s="6">
        <v>4</v>
      </c>
      <c r="P42" s="6">
        <v>3</v>
      </c>
      <c r="Q42" s="6">
        <v>3</v>
      </c>
      <c r="R42" s="6">
        <v>4</v>
      </c>
    </row>
    <row r="43" spans="1:19">
      <c r="A43" s="4" t="s">
        <v>42</v>
      </c>
      <c r="B43" s="4">
        <v>41</v>
      </c>
      <c r="E43" s="4">
        <v>2002</v>
      </c>
      <c r="F43" s="4" t="s">
        <v>21</v>
      </c>
      <c r="G43" s="6">
        <v>66</v>
      </c>
      <c r="H43" s="6">
        <v>27</v>
      </c>
      <c r="I43" s="6">
        <v>20</v>
      </c>
      <c r="J43" s="6">
        <v>20</v>
      </c>
      <c r="K43" s="6">
        <v>17</v>
      </c>
      <c r="L43" s="6">
        <v>10</v>
      </c>
      <c r="M43" s="6">
        <v>12</v>
      </c>
      <c r="N43" s="6">
        <v>11</v>
      </c>
      <c r="O43" s="6">
        <v>8</v>
      </c>
      <c r="P43" s="6">
        <v>22</v>
      </c>
      <c r="Q43" s="6">
        <v>14</v>
      </c>
      <c r="R43" s="6">
        <v>22</v>
      </c>
    </row>
    <row r="44" spans="1:19">
      <c r="A44" s="4" t="s">
        <v>43</v>
      </c>
      <c r="B44" s="4">
        <v>42</v>
      </c>
      <c r="E44" s="4">
        <v>2002</v>
      </c>
      <c r="F44" s="4" t="s">
        <v>16</v>
      </c>
      <c r="G44" s="6">
        <v>17</v>
      </c>
      <c r="H44" s="6">
        <v>2</v>
      </c>
      <c r="I44" s="6">
        <v>7</v>
      </c>
      <c r="J44" s="6">
        <v>6</v>
      </c>
      <c r="K44" s="6">
        <v>5</v>
      </c>
      <c r="L44" s="6">
        <v>3</v>
      </c>
      <c r="M44" s="6">
        <v>8</v>
      </c>
      <c r="N44" s="6">
        <v>7</v>
      </c>
      <c r="O44" s="6">
        <v>14</v>
      </c>
      <c r="P44" s="6">
        <v>12</v>
      </c>
      <c r="Q44" s="6">
        <v>10</v>
      </c>
      <c r="R44" s="6">
        <v>4</v>
      </c>
    </row>
    <row r="45" spans="1:19">
      <c r="A45" s="4" t="s">
        <v>44</v>
      </c>
      <c r="B45" s="4">
        <v>43</v>
      </c>
      <c r="E45" s="4">
        <v>2002</v>
      </c>
      <c r="F45" s="4" t="s">
        <v>20</v>
      </c>
      <c r="G45" s="6">
        <v>33</v>
      </c>
      <c r="H45" s="6">
        <v>41</v>
      </c>
      <c r="I45" s="6">
        <v>45</v>
      </c>
      <c r="J45" s="6">
        <v>27</v>
      </c>
      <c r="K45" s="6">
        <v>7</v>
      </c>
      <c r="L45" s="6">
        <v>22</v>
      </c>
      <c r="M45" s="6">
        <v>51</v>
      </c>
      <c r="N45" s="6">
        <v>17</v>
      </c>
      <c r="O45" s="6">
        <v>6</v>
      </c>
      <c r="P45" s="6">
        <v>9</v>
      </c>
      <c r="Q45" s="6">
        <v>8</v>
      </c>
      <c r="R45" s="6">
        <v>22</v>
      </c>
    </row>
    <row r="46" spans="1:19">
      <c r="A46" s="4" t="s">
        <v>45</v>
      </c>
      <c r="B46" s="4">
        <v>44</v>
      </c>
      <c r="E46" s="4">
        <v>2002</v>
      </c>
      <c r="F46" s="4" t="s">
        <v>17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</row>
    <row r="47" spans="1:19">
      <c r="A47" s="4" t="s">
        <v>46</v>
      </c>
      <c r="B47" s="4">
        <v>45</v>
      </c>
      <c r="E47" s="4">
        <v>2002</v>
      </c>
      <c r="F47" s="4" t="s">
        <v>15</v>
      </c>
      <c r="G47" s="6">
        <v>92</v>
      </c>
      <c r="H47" s="6">
        <v>49</v>
      </c>
      <c r="I47" s="6">
        <v>21</v>
      </c>
      <c r="J47" s="6">
        <v>62</v>
      </c>
      <c r="K47" s="6">
        <v>31</v>
      </c>
      <c r="L47" s="6">
        <v>35</v>
      </c>
      <c r="M47" s="6">
        <v>16</v>
      </c>
      <c r="N47" s="6">
        <v>64</v>
      </c>
      <c r="O47" s="6">
        <v>65</v>
      </c>
      <c r="P47" s="6">
        <v>60</v>
      </c>
      <c r="Q47" s="6">
        <v>51</v>
      </c>
      <c r="R47" s="6">
        <v>39</v>
      </c>
    </row>
    <row r="48" spans="1:19">
      <c r="A48" s="4" t="s">
        <v>47</v>
      </c>
      <c r="B48" s="4">
        <v>46</v>
      </c>
      <c r="E48" s="4">
        <v>2002</v>
      </c>
      <c r="F48" s="4" t="s">
        <v>2</v>
      </c>
      <c r="G48" s="6">
        <v>56</v>
      </c>
      <c r="H48" s="6">
        <v>28</v>
      </c>
      <c r="I48" s="6">
        <v>10</v>
      </c>
      <c r="J48" s="6">
        <v>38</v>
      </c>
      <c r="K48" s="6">
        <v>27</v>
      </c>
      <c r="L48" s="6">
        <v>19</v>
      </c>
      <c r="M48" s="6">
        <v>13</v>
      </c>
      <c r="N48" s="6">
        <v>35</v>
      </c>
      <c r="O48" s="6">
        <v>38</v>
      </c>
      <c r="P48" s="6">
        <v>31</v>
      </c>
      <c r="Q48" s="6">
        <v>24</v>
      </c>
      <c r="R48" s="6">
        <v>27</v>
      </c>
    </row>
    <row r="49" spans="5:19">
      <c r="E49" s="4">
        <v>2002</v>
      </c>
      <c r="F49" s="4" t="s">
        <v>7</v>
      </c>
      <c r="G49" s="6">
        <v>37</v>
      </c>
      <c r="H49" s="6">
        <v>13</v>
      </c>
      <c r="I49" s="6">
        <v>17</v>
      </c>
      <c r="J49" s="6">
        <v>8</v>
      </c>
      <c r="K49" s="6">
        <v>10</v>
      </c>
      <c r="L49" s="6">
        <v>3</v>
      </c>
      <c r="M49" s="6">
        <v>6</v>
      </c>
      <c r="N49" s="6">
        <v>15</v>
      </c>
      <c r="O49" s="6">
        <v>23</v>
      </c>
      <c r="P49" s="6">
        <v>20</v>
      </c>
      <c r="Q49" s="6">
        <v>14</v>
      </c>
      <c r="R49" s="6">
        <v>13</v>
      </c>
    </row>
    <row r="50" spans="5:19">
      <c r="E50" s="4">
        <v>2002</v>
      </c>
      <c r="F50" s="4" t="s">
        <v>9</v>
      </c>
      <c r="G50" s="6">
        <v>24</v>
      </c>
      <c r="H50" s="6">
        <v>11</v>
      </c>
      <c r="I50" s="6">
        <v>4</v>
      </c>
      <c r="J50" s="6">
        <v>24</v>
      </c>
      <c r="K50" s="6">
        <v>14</v>
      </c>
      <c r="L50" s="6">
        <v>12</v>
      </c>
      <c r="M50" s="6">
        <v>3</v>
      </c>
      <c r="N50" s="6">
        <v>25</v>
      </c>
      <c r="O50" s="6">
        <v>33</v>
      </c>
      <c r="P50" s="6">
        <v>14</v>
      </c>
      <c r="Q50" s="6">
        <v>13</v>
      </c>
      <c r="R50" s="6">
        <v>1</v>
      </c>
    </row>
    <row r="51" spans="5:19">
      <c r="E51" s="4">
        <v>2002</v>
      </c>
      <c r="F51" s="4" t="s">
        <v>5</v>
      </c>
      <c r="G51" s="6">
        <v>30</v>
      </c>
      <c r="H51" s="6">
        <v>15</v>
      </c>
      <c r="I51" s="6">
        <v>12</v>
      </c>
      <c r="J51" s="6">
        <v>6</v>
      </c>
      <c r="K51" s="6">
        <v>5</v>
      </c>
      <c r="L51" s="6">
        <v>5</v>
      </c>
      <c r="M51" s="6">
        <v>8</v>
      </c>
      <c r="N51" s="6">
        <v>10</v>
      </c>
      <c r="O51" s="6">
        <v>8</v>
      </c>
      <c r="P51" s="6">
        <v>12</v>
      </c>
      <c r="Q51" s="6">
        <v>19</v>
      </c>
      <c r="R51" s="6">
        <v>14</v>
      </c>
    </row>
    <row r="52" spans="5:19">
      <c r="E52" s="4">
        <v>2002</v>
      </c>
      <c r="F52" s="4" t="s">
        <v>44</v>
      </c>
      <c r="G52" s="6">
        <v>5</v>
      </c>
      <c r="H52" s="6">
        <v>2</v>
      </c>
      <c r="I52" s="6">
        <v>1</v>
      </c>
      <c r="J52" s="6">
        <v>5</v>
      </c>
      <c r="K52" s="6">
        <v>3</v>
      </c>
      <c r="L52" s="6">
        <v>11</v>
      </c>
      <c r="M52" s="6">
        <v>1</v>
      </c>
      <c r="N52" s="6">
        <v>3</v>
      </c>
      <c r="O52" s="6">
        <v>4</v>
      </c>
      <c r="P52" s="6">
        <v>2</v>
      </c>
      <c r="Q52" s="6">
        <v>2</v>
      </c>
      <c r="R52" s="6">
        <v>4</v>
      </c>
    </row>
    <row r="53" spans="5:19">
      <c r="E53" s="4">
        <v>2002</v>
      </c>
      <c r="F53" s="4" t="s">
        <v>22</v>
      </c>
      <c r="G53" s="6">
        <v>71</v>
      </c>
      <c r="H53" s="6">
        <v>36</v>
      </c>
      <c r="I53" s="6">
        <v>14</v>
      </c>
      <c r="J53" s="6">
        <v>45</v>
      </c>
      <c r="K53" s="6">
        <v>49</v>
      </c>
      <c r="L53" s="6">
        <v>29</v>
      </c>
      <c r="M53" s="6">
        <v>24</v>
      </c>
      <c r="N53" s="6">
        <v>50</v>
      </c>
      <c r="O53" s="6">
        <v>51</v>
      </c>
      <c r="P53" s="6">
        <v>47</v>
      </c>
      <c r="Q53" s="6">
        <v>56</v>
      </c>
      <c r="R53" s="6">
        <v>51</v>
      </c>
    </row>
    <row r="54" spans="5:19">
      <c r="E54" s="4">
        <v>2002</v>
      </c>
      <c r="F54" s="4" t="s">
        <v>23</v>
      </c>
      <c r="G54" s="6">
        <v>4</v>
      </c>
      <c r="H54" s="6">
        <v>33</v>
      </c>
      <c r="I54" s="6">
        <v>17</v>
      </c>
      <c r="J54" s="6">
        <v>56</v>
      </c>
      <c r="K54" s="6">
        <v>39</v>
      </c>
      <c r="L54" s="6">
        <v>25</v>
      </c>
      <c r="M54" s="6">
        <v>17</v>
      </c>
      <c r="N54" s="6">
        <v>72</v>
      </c>
      <c r="O54" s="6">
        <v>59</v>
      </c>
      <c r="P54" s="6">
        <v>58</v>
      </c>
      <c r="Q54" s="6">
        <v>57</v>
      </c>
      <c r="R54" s="6">
        <v>59</v>
      </c>
    </row>
    <row r="55" spans="5:19">
      <c r="E55" s="4">
        <v>2002</v>
      </c>
      <c r="F55" s="4" t="s">
        <v>26</v>
      </c>
      <c r="G55" s="6">
        <v>28</v>
      </c>
      <c r="H55" s="6">
        <v>20</v>
      </c>
      <c r="I55" s="6">
        <v>19</v>
      </c>
      <c r="J55" s="6">
        <v>25</v>
      </c>
      <c r="K55" s="6">
        <v>24</v>
      </c>
      <c r="L55" s="6">
        <v>16</v>
      </c>
      <c r="M55" s="6">
        <v>17</v>
      </c>
      <c r="N55" s="6">
        <v>13</v>
      </c>
      <c r="O55" s="6">
        <v>20</v>
      </c>
      <c r="P55" s="6">
        <v>19</v>
      </c>
      <c r="Q55" s="6">
        <v>27</v>
      </c>
      <c r="R55" s="6">
        <v>30</v>
      </c>
    </row>
    <row r="56" spans="5:19">
      <c r="E56" s="4">
        <v>2002</v>
      </c>
      <c r="F56" s="4" t="s">
        <v>29</v>
      </c>
      <c r="G56" s="6">
        <v>22</v>
      </c>
      <c r="H56" s="6">
        <v>24</v>
      </c>
      <c r="I56" s="6">
        <v>7</v>
      </c>
      <c r="J56" s="6">
        <v>12</v>
      </c>
      <c r="K56" s="6">
        <v>2</v>
      </c>
      <c r="L56" s="6">
        <v>8</v>
      </c>
      <c r="M56" s="6">
        <v>9</v>
      </c>
      <c r="N56" s="6">
        <v>24</v>
      </c>
      <c r="O56" s="6">
        <v>25</v>
      </c>
      <c r="P56" s="6">
        <v>27</v>
      </c>
      <c r="Q56" s="6">
        <v>20</v>
      </c>
      <c r="R56" s="6">
        <v>18</v>
      </c>
    </row>
    <row r="57" spans="5:19">
      <c r="E57" s="4">
        <v>2003</v>
      </c>
      <c r="F57" s="4" t="s">
        <v>18</v>
      </c>
      <c r="G57" s="6">
        <v>48</v>
      </c>
      <c r="H57" s="6">
        <v>57</v>
      </c>
      <c r="I57" s="6">
        <v>36</v>
      </c>
      <c r="J57" s="6">
        <v>6</v>
      </c>
      <c r="K57" s="6">
        <v>45</v>
      </c>
      <c r="L57" s="6">
        <v>24</v>
      </c>
      <c r="M57" s="6">
        <v>36</v>
      </c>
      <c r="N57" s="6">
        <v>12</v>
      </c>
      <c r="O57" s="6">
        <v>40</v>
      </c>
      <c r="P57" s="6">
        <v>62</v>
      </c>
      <c r="Q57" s="6">
        <v>36</v>
      </c>
      <c r="R57" s="6">
        <v>42</v>
      </c>
      <c r="S57" s="4">
        <f>SUM(G57:R74)</f>
        <v>5369</v>
      </c>
    </row>
    <row r="58" spans="5:19">
      <c r="E58" s="4">
        <v>2003</v>
      </c>
      <c r="F58" s="4" t="s">
        <v>19</v>
      </c>
      <c r="G58" s="6">
        <v>44</v>
      </c>
      <c r="H58" s="6">
        <v>37</v>
      </c>
      <c r="I58" s="6">
        <v>14</v>
      </c>
      <c r="J58" s="6">
        <v>9</v>
      </c>
      <c r="K58" s="6">
        <v>34</v>
      </c>
      <c r="L58" s="6">
        <v>24</v>
      </c>
      <c r="M58" s="6">
        <v>31</v>
      </c>
      <c r="N58" s="6">
        <v>10</v>
      </c>
      <c r="O58" s="6">
        <v>26</v>
      </c>
      <c r="P58" s="6">
        <v>49</v>
      </c>
      <c r="Q58" s="6">
        <v>29</v>
      </c>
      <c r="R58" s="6">
        <v>71</v>
      </c>
    </row>
    <row r="59" spans="5:19">
      <c r="E59" s="4">
        <v>2003</v>
      </c>
      <c r="F59" s="4" t="s">
        <v>13</v>
      </c>
      <c r="G59" s="6">
        <v>30</v>
      </c>
      <c r="H59" s="6">
        <v>31</v>
      </c>
      <c r="I59" s="6">
        <v>15</v>
      </c>
      <c r="J59" s="6">
        <v>13</v>
      </c>
      <c r="K59" s="6">
        <v>21</v>
      </c>
      <c r="L59" s="6">
        <v>12</v>
      </c>
      <c r="M59" s="6">
        <v>22</v>
      </c>
      <c r="N59" s="6">
        <v>13</v>
      </c>
      <c r="O59" s="6">
        <v>32</v>
      </c>
      <c r="P59" s="6">
        <v>31</v>
      </c>
      <c r="Q59" s="6">
        <v>32</v>
      </c>
      <c r="R59" s="6">
        <v>41</v>
      </c>
    </row>
    <row r="60" spans="5:19">
      <c r="E60" s="4">
        <v>2003</v>
      </c>
      <c r="F60" s="4" t="s">
        <v>14</v>
      </c>
      <c r="G60" s="6">
        <v>11</v>
      </c>
      <c r="H60" s="6">
        <v>14</v>
      </c>
      <c r="I60" s="6">
        <v>8</v>
      </c>
      <c r="J60" s="6">
        <v>10</v>
      </c>
      <c r="K60" s="6">
        <v>14</v>
      </c>
      <c r="L60" s="6">
        <v>10</v>
      </c>
      <c r="M60" s="6">
        <v>11</v>
      </c>
      <c r="N60" s="6">
        <v>8</v>
      </c>
      <c r="O60" s="6">
        <v>3</v>
      </c>
      <c r="P60" s="6">
        <v>11</v>
      </c>
      <c r="Q60" s="6">
        <v>8</v>
      </c>
      <c r="R60" s="6">
        <v>17</v>
      </c>
    </row>
    <row r="61" spans="5:19">
      <c r="E61" s="4">
        <v>2003</v>
      </c>
      <c r="F61" s="4" t="s">
        <v>21</v>
      </c>
      <c r="G61" s="6">
        <v>30</v>
      </c>
      <c r="H61" s="6">
        <v>31</v>
      </c>
      <c r="I61" s="6">
        <v>10</v>
      </c>
      <c r="J61" s="6">
        <v>20</v>
      </c>
      <c r="K61" s="6">
        <v>9</v>
      </c>
      <c r="L61" s="6">
        <v>11</v>
      </c>
      <c r="M61" s="6">
        <v>8</v>
      </c>
      <c r="N61" s="6">
        <v>12</v>
      </c>
      <c r="O61" s="6">
        <v>13</v>
      </c>
      <c r="P61" s="6">
        <v>14</v>
      </c>
      <c r="Q61" s="6">
        <v>10</v>
      </c>
      <c r="R61" s="6">
        <v>39</v>
      </c>
    </row>
    <row r="62" spans="5:19">
      <c r="E62" s="4">
        <v>2003</v>
      </c>
      <c r="F62" s="4" t="s">
        <v>16</v>
      </c>
      <c r="G62" s="6">
        <v>24</v>
      </c>
      <c r="H62" s="6">
        <v>14</v>
      </c>
      <c r="I62" s="6">
        <v>2</v>
      </c>
      <c r="J62" s="6">
        <v>4</v>
      </c>
      <c r="K62" s="6">
        <v>12</v>
      </c>
      <c r="L62" s="6">
        <v>7</v>
      </c>
      <c r="M62" s="6">
        <v>8</v>
      </c>
      <c r="N62" s="6">
        <v>8</v>
      </c>
      <c r="O62" s="6">
        <v>6</v>
      </c>
      <c r="P62" s="6">
        <v>11</v>
      </c>
      <c r="Q62" s="6">
        <v>14</v>
      </c>
      <c r="R62" s="6">
        <v>9</v>
      </c>
    </row>
    <row r="63" spans="5:19">
      <c r="E63" s="4">
        <v>2003</v>
      </c>
      <c r="F63" s="4" t="s">
        <v>20</v>
      </c>
      <c r="G63" s="6">
        <v>35</v>
      </c>
      <c r="H63" s="6">
        <v>44</v>
      </c>
      <c r="I63" s="6">
        <v>28</v>
      </c>
      <c r="J63" s="6">
        <v>23</v>
      </c>
      <c r="K63" s="6">
        <v>24</v>
      </c>
      <c r="L63" s="6">
        <v>22</v>
      </c>
      <c r="M63" s="6">
        <v>25</v>
      </c>
      <c r="N63" s="6">
        <v>9</v>
      </c>
      <c r="O63" s="6">
        <v>11</v>
      </c>
      <c r="P63" s="6">
        <v>17</v>
      </c>
      <c r="Q63" s="6">
        <v>9</v>
      </c>
      <c r="R63" s="6">
        <v>22</v>
      </c>
    </row>
    <row r="64" spans="5:19">
      <c r="E64" s="4">
        <v>2003</v>
      </c>
      <c r="F64" s="4" t="s">
        <v>17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</row>
    <row r="65" spans="5:19">
      <c r="E65" s="4">
        <v>2003</v>
      </c>
      <c r="F65" s="4" t="s">
        <v>15</v>
      </c>
      <c r="G65" s="6">
        <v>85</v>
      </c>
      <c r="H65" s="6">
        <v>80</v>
      </c>
      <c r="I65" s="6">
        <v>55</v>
      </c>
      <c r="J65" s="6">
        <v>15</v>
      </c>
      <c r="K65" s="6">
        <v>74</v>
      </c>
      <c r="L65" s="6">
        <v>49</v>
      </c>
      <c r="M65" s="6">
        <v>50</v>
      </c>
      <c r="N65" s="6">
        <v>34</v>
      </c>
      <c r="O65" s="6">
        <v>61</v>
      </c>
      <c r="P65" s="6">
        <v>83</v>
      </c>
      <c r="Q65" s="6">
        <v>55</v>
      </c>
      <c r="R65" s="6">
        <v>99</v>
      </c>
    </row>
    <row r="66" spans="5:19">
      <c r="E66" s="4">
        <v>2003</v>
      </c>
      <c r="F66" s="4" t="s">
        <v>2</v>
      </c>
      <c r="G66" s="6">
        <v>52</v>
      </c>
      <c r="H66" s="6">
        <v>52</v>
      </c>
      <c r="I66" s="6">
        <v>31</v>
      </c>
      <c r="J66" s="6">
        <v>12</v>
      </c>
      <c r="K66" s="6">
        <v>33</v>
      </c>
      <c r="L66" s="6">
        <v>17</v>
      </c>
      <c r="M66" s="6">
        <v>55</v>
      </c>
      <c r="N66" s="6">
        <v>10</v>
      </c>
      <c r="O66" s="6">
        <v>30</v>
      </c>
      <c r="P66" s="6">
        <v>35</v>
      </c>
      <c r="Q66" s="6">
        <v>29</v>
      </c>
      <c r="R66" s="6">
        <v>40</v>
      </c>
    </row>
    <row r="67" spans="5:19">
      <c r="E67" s="4">
        <v>2003</v>
      </c>
      <c r="F67" s="4" t="s">
        <v>7</v>
      </c>
      <c r="G67" s="6">
        <v>35</v>
      </c>
      <c r="H67" s="6">
        <v>16</v>
      </c>
      <c r="I67" s="6">
        <v>6</v>
      </c>
      <c r="J67" s="6">
        <v>12</v>
      </c>
      <c r="K67" s="6">
        <v>12</v>
      </c>
      <c r="L67" s="6">
        <v>17</v>
      </c>
      <c r="M67" s="6">
        <v>14</v>
      </c>
      <c r="N67" s="6">
        <v>9</v>
      </c>
      <c r="O67" s="6">
        <v>19</v>
      </c>
      <c r="P67" s="6">
        <v>23</v>
      </c>
      <c r="Q67" s="6">
        <v>29</v>
      </c>
      <c r="R67" s="6">
        <v>27</v>
      </c>
    </row>
    <row r="68" spans="5:19">
      <c r="E68" s="4">
        <v>2003</v>
      </c>
      <c r="F68" s="4" t="s">
        <v>9</v>
      </c>
      <c r="G68" s="6">
        <v>21</v>
      </c>
      <c r="H68" s="6">
        <v>14</v>
      </c>
      <c r="I68" s="6">
        <v>12</v>
      </c>
      <c r="J68" s="6">
        <v>1</v>
      </c>
      <c r="K68" s="6">
        <v>34</v>
      </c>
      <c r="L68" s="6">
        <v>20</v>
      </c>
      <c r="M68" s="6">
        <v>25</v>
      </c>
      <c r="N68" s="6">
        <v>2</v>
      </c>
      <c r="O68" s="6">
        <v>15</v>
      </c>
      <c r="P68" s="6">
        <v>25</v>
      </c>
      <c r="Q68" s="6">
        <v>13</v>
      </c>
      <c r="R68" s="6">
        <v>19</v>
      </c>
    </row>
    <row r="69" spans="5:19">
      <c r="E69" s="4">
        <v>2003</v>
      </c>
      <c r="F69" s="4" t="s">
        <v>5</v>
      </c>
      <c r="G69" s="6">
        <v>23</v>
      </c>
      <c r="H69" s="6">
        <v>29</v>
      </c>
      <c r="I69" s="6">
        <v>7</v>
      </c>
      <c r="J69" s="6">
        <v>7</v>
      </c>
      <c r="K69" s="6">
        <v>13</v>
      </c>
      <c r="L69" s="6">
        <v>9</v>
      </c>
      <c r="M69" s="6">
        <v>24</v>
      </c>
      <c r="N69" s="6">
        <v>9</v>
      </c>
      <c r="O69" s="6">
        <v>15</v>
      </c>
      <c r="P69" s="6">
        <v>15</v>
      </c>
      <c r="Q69" s="6">
        <v>9</v>
      </c>
      <c r="R69" s="6">
        <v>23</v>
      </c>
    </row>
    <row r="70" spans="5:19">
      <c r="E70" s="4">
        <v>2003</v>
      </c>
      <c r="F70" s="4" t="s">
        <v>44</v>
      </c>
      <c r="G70" s="6">
        <v>7</v>
      </c>
      <c r="H70" s="6">
        <v>5</v>
      </c>
      <c r="I70" s="6">
        <v>1</v>
      </c>
      <c r="J70" s="6">
        <v>0</v>
      </c>
      <c r="K70" s="6">
        <v>7</v>
      </c>
      <c r="L70" s="6">
        <v>3</v>
      </c>
      <c r="M70" s="6">
        <v>1</v>
      </c>
      <c r="N70" s="6">
        <v>1</v>
      </c>
      <c r="O70" s="6">
        <v>1</v>
      </c>
      <c r="P70" s="6">
        <v>2</v>
      </c>
      <c r="Q70" s="6">
        <v>0</v>
      </c>
      <c r="R70" s="6">
        <v>5</v>
      </c>
    </row>
    <row r="71" spans="5:19">
      <c r="E71" s="4">
        <v>2003</v>
      </c>
      <c r="F71" s="4" t="s">
        <v>22</v>
      </c>
      <c r="G71" s="6">
        <v>87</v>
      </c>
      <c r="H71" s="6">
        <v>58</v>
      </c>
      <c r="I71" s="6">
        <v>41</v>
      </c>
      <c r="J71" s="6">
        <v>16</v>
      </c>
      <c r="K71" s="6">
        <v>45</v>
      </c>
      <c r="L71" s="6">
        <v>29</v>
      </c>
      <c r="M71" s="6">
        <v>32</v>
      </c>
      <c r="N71" s="6">
        <v>14</v>
      </c>
      <c r="O71" s="6">
        <v>40</v>
      </c>
      <c r="P71" s="6">
        <v>46</v>
      </c>
      <c r="Q71" s="6">
        <v>36</v>
      </c>
      <c r="R71" s="6">
        <v>72</v>
      </c>
    </row>
    <row r="72" spans="5:19">
      <c r="E72" s="4">
        <v>2003</v>
      </c>
      <c r="F72" s="4" t="s">
        <v>23</v>
      </c>
      <c r="G72" s="6">
        <v>118</v>
      </c>
      <c r="H72" s="6">
        <v>83</v>
      </c>
      <c r="I72" s="6">
        <v>81</v>
      </c>
      <c r="J72" s="6">
        <v>7</v>
      </c>
      <c r="K72" s="6">
        <v>65</v>
      </c>
      <c r="L72" s="6">
        <v>48</v>
      </c>
      <c r="M72" s="6">
        <v>79</v>
      </c>
      <c r="N72" s="6">
        <v>23</v>
      </c>
      <c r="O72" s="6">
        <v>49</v>
      </c>
      <c r="P72" s="6">
        <v>57</v>
      </c>
      <c r="Q72" s="6">
        <v>39</v>
      </c>
      <c r="R72" s="6">
        <v>68</v>
      </c>
    </row>
    <row r="73" spans="5:19">
      <c r="E73" s="4">
        <v>2003</v>
      </c>
      <c r="F73" s="4" t="s">
        <v>26</v>
      </c>
      <c r="G73" s="6">
        <v>54</v>
      </c>
      <c r="H73" s="6">
        <v>41</v>
      </c>
      <c r="I73" s="6">
        <v>13</v>
      </c>
      <c r="J73" s="6">
        <v>15</v>
      </c>
      <c r="K73" s="6">
        <v>28</v>
      </c>
      <c r="L73" s="6">
        <v>19</v>
      </c>
      <c r="M73" s="6">
        <v>20</v>
      </c>
      <c r="N73" s="6">
        <v>9</v>
      </c>
      <c r="O73" s="6">
        <v>25</v>
      </c>
      <c r="P73" s="6">
        <v>12</v>
      </c>
      <c r="Q73" s="6">
        <v>9</v>
      </c>
      <c r="R73" s="6">
        <v>39</v>
      </c>
    </row>
    <row r="74" spans="5:19">
      <c r="E74" s="4">
        <v>2003</v>
      </c>
      <c r="F74" s="4" t="s">
        <v>29</v>
      </c>
      <c r="G74" s="6">
        <v>31</v>
      </c>
      <c r="H74" s="6">
        <v>14</v>
      </c>
      <c r="I74" s="6">
        <v>7</v>
      </c>
      <c r="J74" s="6">
        <v>8</v>
      </c>
      <c r="K74" s="6">
        <v>15</v>
      </c>
      <c r="L74" s="6">
        <v>16</v>
      </c>
      <c r="M74" s="6">
        <v>19</v>
      </c>
      <c r="N74" s="6">
        <v>12</v>
      </c>
      <c r="O74" s="6">
        <v>35</v>
      </c>
      <c r="P74" s="6">
        <v>32</v>
      </c>
      <c r="Q74" s="6">
        <v>20</v>
      </c>
      <c r="R74" s="6">
        <v>36</v>
      </c>
    </row>
    <row r="75" spans="5:19">
      <c r="E75" s="4">
        <v>2004</v>
      </c>
      <c r="F75" s="4" t="s">
        <v>18</v>
      </c>
      <c r="G75" s="6">
        <v>58</v>
      </c>
      <c r="H75" s="6">
        <v>69</v>
      </c>
      <c r="I75" s="6">
        <v>26</v>
      </c>
      <c r="J75" s="6">
        <v>27</v>
      </c>
      <c r="K75" s="6">
        <v>29</v>
      </c>
      <c r="L75" s="6">
        <v>34</v>
      </c>
      <c r="M75" s="6">
        <v>48</v>
      </c>
      <c r="N75" s="6">
        <v>43</v>
      </c>
      <c r="O75" s="6">
        <v>16</v>
      </c>
      <c r="P75" s="6">
        <v>28</v>
      </c>
      <c r="Q75" s="6">
        <v>59</v>
      </c>
      <c r="R75" s="6">
        <v>0</v>
      </c>
      <c r="S75" s="4">
        <f>SUM(G75:R92)</f>
        <v>6205</v>
      </c>
    </row>
    <row r="76" spans="5:19">
      <c r="E76" s="4">
        <v>2004</v>
      </c>
      <c r="F76" s="4" t="s">
        <v>19</v>
      </c>
      <c r="G76" s="6">
        <v>45</v>
      </c>
      <c r="H76" s="6">
        <v>67</v>
      </c>
      <c r="I76" s="6">
        <v>21</v>
      </c>
      <c r="J76" s="6">
        <v>40</v>
      </c>
      <c r="K76" s="6">
        <v>24</v>
      </c>
      <c r="L76" s="6">
        <v>33</v>
      </c>
      <c r="M76" s="6">
        <v>53</v>
      </c>
      <c r="N76" s="6">
        <v>36</v>
      </c>
      <c r="O76" s="6">
        <v>18</v>
      </c>
      <c r="P76" s="6">
        <v>44</v>
      </c>
      <c r="Q76" s="6">
        <v>53</v>
      </c>
      <c r="R76" s="6">
        <v>0</v>
      </c>
    </row>
    <row r="77" spans="5:19">
      <c r="E77" s="4">
        <v>2004</v>
      </c>
      <c r="F77" s="4" t="s">
        <v>13</v>
      </c>
      <c r="G77" s="6">
        <v>24</v>
      </c>
      <c r="H77" s="6">
        <v>55</v>
      </c>
      <c r="I77" s="6">
        <v>9</v>
      </c>
      <c r="J77" s="6">
        <v>16</v>
      </c>
      <c r="K77" s="6">
        <v>16</v>
      </c>
      <c r="L77" s="6">
        <v>17</v>
      </c>
      <c r="M77" s="6">
        <v>40</v>
      </c>
      <c r="N77" s="6">
        <v>20</v>
      </c>
      <c r="O77" s="6">
        <v>10</v>
      </c>
      <c r="P77" s="6">
        <v>29</v>
      </c>
      <c r="Q77" s="6">
        <v>33</v>
      </c>
      <c r="R77" s="6">
        <v>83</v>
      </c>
    </row>
    <row r="78" spans="5:19">
      <c r="E78" s="4">
        <v>2004</v>
      </c>
      <c r="F78" s="4" t="s">
        <v>14</v>
      </c>
      <c r="G78" s="6">
        <v>11</v>
      </c>
      <c r="H78" s="6">
        <v>11</v>
      </c>
      <c r="I78" s="6">
        <v>12</v>
      </c>
      <c r="J78" s="6">
        <v>13</v>
      </c>
      <c r="K78" s="6">
        <v>10</v>
      </c>
      <c r="L78" s="6">
        <v>17</v>
      </c>
      <c r="M78" s="6">
        <v>20</v>
      </c>
      <c r="N78" s="6">
        <v>11</v>
      </c>
      <c r="O78" s="6">
        <v>8</v>
      </c>
      <c r="P78" s="6">
        <v>12</v>
      </c>
      <c r="Q78" s="6">
        <v>10</v>
      </c>
      <c r="R78" s="6">
        <v>0</v>
      </c>
    </row>
    <row r="79" spans="5:19">
      <c r="E79" s="4">
        <v>2004</v>
      </c>
      <c r="F79" s="4" t="s">
        <v>21</v>
      </c>
      <c r="G79" s="6">
        <v>38</v>
      </c>
      <c r="H79" s="6">
        <v>30</v>
      </c>
      <c r="I79" s="6">
        <v>21</v>
      </c>
      <c r="J79" s="6">
        <v>26</v>
      </c>
      <c r="K79" s="6">
        <v>24</v>
      </c>
      <c r="L79" s="6">
        <v>16</v>
      </c>
      <c r="M79" s="6">
        <v>25</v>
      </c>
      <c r="N79" s="6">
        <v>17</v>
      </c>
      <c r="O79" s="6">
        <v>19</v>
      </c>
      <c r="P79" s="6">
        <v>30</v>
      </c>
      <c r="Q79" s="6">
        <v>10</v>
      </c>
      <c r="R79" s="6">
        <v>0</v>
      </c>
    </row>
    <row r="80" spans="5:19">
      <c r="E80" s="4">
        <v>2004</v>
      </c>
      <c r="F80" s="4" t="s">
        <v>16</v>
      </c>
      <c r="G80" s="6">
        <v>16</v>
      </c>
      <c r="H80" s="6">
        <v>12</v>
      </c>
      <c r="I80" s="6">
        <v>6</v>
      </c>
      <c r="J80" s="6">
        <v>5</v>
      </c>
      <c r="K80" s="6">
        <v>6</v>
      </c>
      <c r="L80" s="6">
        <v>7</v>
      </c>
      <c r="M80" s="6">
        <v>10</v>
      </c>
      <c r="N80" s="6">
        <v>9</v>
      </c>
      <c r="O80" s="6">
        <v>2</v>
      </c>
      <c r="P80" s="6">
        <v>15</v>
      </c>
      <c r="Q80" s="6">
        <v>9</v>
      </c>
      <c r="R80" s="6">
        <v>0</v>
      </c>
    </row>
    <row r="81" spans="5:19">
      <c r="E81" s="4">
        <v>2004</v>
      </c>
      <c r="F81" s="4" t="s">
        <v>20</v>
      </c>
      <c r="G81" s="6">
        <v>20</v>
      </c>
      <c r="H81" s="6">
        <v>26</v>
      </c>
      <c r="I81" s="6">
        <v>24</v>
      </c>
      <c r="J81" s="6">
        <v>30</v>
      </c>
      <c r="K81" s="6">
        <v>31</v>
      </c>
      <c r="L81" s="6">
        <v>35</v>
      </c>
      <c r="M81" s="6">
        <v>32</v>
      </c>
      <c r="N81" s="6">
        <v>10</v>
      </c>
      <c r="O81" s="6">
        <v>13</v>
      </c>
      <c r="P81" s="6">
        <v>15</v>
      </c>
      <c r="Q81" s="6">
        <v>5</v>
      </c>
      <c r="R81" s="6">
        <v>0</v>
      </c>
    </row>
    <row r="82" spans="5:19">
      <c r="E82" s="4">
        <v>2004</v>
      </c>
      <c r="F82" s="4" t="s">
        <v>17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6">
        <v>0</v>
      </c>
      <c r="P82" s="6">
        <v>0</v>
      </c>
      <c r="Q82" s="6">
        <v>0</v>
      </c>
      <c r="R82" s="6">
        <v>55</v>
      </c>
    </row>
    <row r="83" spans="5:19">
      <c r="E83" s="4">
        <v>2004</v>
      </c>
      <c r="F83" s="4" t="s">
        <v>15</v>
      </c>
      <c r="G83" s="6">
        <v>81</v>
      </c>
      <c r="H83" s="6">
        <v>129</v>
      </c>
      <c r="I83" s="6">
        <v>40</v>
      </c>
      <c r="J83" s="6">
        <v>43</v>
      </c>
      <c r="K83" s="6">
        <v>38</v>
      </c>
      <c r="L83" s="6">
        <v>43</v>
      </c>
      <c r="M83" s="6">
        <v>89</v>
      </c>
      <c r="N83" s="6">
        <v>75</v>
      </c>
      <c r="O83" s="6">
        <v>33</v>
      </c>
      <c r="P83" s="6">
        <v>66</v>
      </c>
      <c r="Q83" s="6">
        <v>87</v>
      </c>
      <c r="R83" s="6">
        <v>0</v>
      </c>
    </row>
    <row r="84" spans="5:19">
      <c r="E84" s="4">
        <v>2004</v>
      </c>
      <c r="F84" s="4" t="s">
        <v>2</v>
      </c>
      <c r="G84" s="6">
        <v>46</v>
      </c>
      <c r="H84" s="6">
        <v>85</v>
      </c>
      <c r="I84" s="6">
        <v>21</v>
      </c>
      <c r="J84" s="6">
        <v>24</v>
      </c>
      <c r="K84" s="6">
        <v>24</v>
      </c>
      <c r="L84" s="6">
        <v>31</v>
      </c>
      <c r="M84" s="6">
        <v>44</v>
      </c>
      <c r="N84" s="6">
        <v>31</v>
      </c>
      <c r="O84" s="6">
        <v>8</v>
      </c>
      <c r="P84" s="6">
        <v>24</v>
      </c>
      <c r="Q84" s="6">
        <v>45</v>
      </c>
      <c r="R84" s="6">
        <v>0</v>
      </c>
    </row>
    <row r="85" spans="5:19">
      <c r="E85" s="4">
        <v>2004</v>
      </c>
      <c r="F85" s="4" t="s">
        <v>7</v>
      </c>
      <c r="G85" s="6">
        <v>29</v>
      </c>
      <c r="H85" s="6">
        <v>33</v>
      </c>
      <c r="I85" s="6">
        <v>7</v>
      </c>
      <c r="J85" s="6">
        <v>8</v>
      </c>
      <c r="K85" s="6">
        <v>14</v>
      </c>
      <c r="L85" s="6">
        <v>25</v>
      </c>
      <c r="M85" s="6">
        <v>26</v>
      </c>
      <c r="N85" s="6">
        <v>14</v>
      </c>
      <c r="O85" s="6">
        <v>12</v>
      </c>
      <c r="P85" s="6">
        <v>27</v>
      </c>
      <c r="Q85" s="6">
        <v>19</v>
      </c>
      <c r="R85" s="6">
        <v>0</v>
      </c>
    </row>
    <row r="86" spans="5:19">
      <c r="E86" s="4">
        <v>2004</v>
      </c>
      <c r="F86" s="4" t="s">
        <v>9</v>
      </c>
      <c r="G86" s="6">
        <v>30</v>
      </c>
      <c r="H86" s="6">
        <v>29</v>
      </c>
      <c r="I86" s="6">
        <v>6</v>
      </c>
      <c r="J86" s="6">
        <v>13</v>
      </c>
      <c r="K86" s="6">
        <v>12</v>
      </c>
      <c r="L86" s="6">
        <v>14</v>
      </c>
      <c r="M86" s="6">
        <v>32</v>
      </c>
      <c r="N86" s="6">
        <v>17</v>
      </c>
      <c r="O86" s="6">
        <v>4</v>
      </c>
      <c r="P86" s="6">
        <v>8</v>
      </c>
      <c r="Q86" s="6">
        <v>23</v>
      </c>
      <c r="R86" s="6">
        <v>0</v>
      </c>
    </row>
    <row r="87" spans="5:19">
      <c r="E87" s="4">
        <v>2004</v>
      </c>
      <c r="F87" s="4" t="s">
        <v>5</v>
      </c>
      <c r="G87" s="6">
        <v>21</v>
      </c>
      <c r="H87" s="6">
        <v>34</v>
      </c>
      <c r="I87" s="6">
        <v>11</v>
      </c>
      <c r="J87" s="6">
        <v>6</v>
      </c>
      <c r="K87" s="6">
        <v>8</v>
      </c>
      <c r="L87" s="6">
        <v>10</v>
      </c>
      <c r="M87" s="6">
        <v>21</v>
      </c>
      <c r="N87" s="6">
        <v>9</v>
      </c>
      <c r="O87" s="6">
        <v>12</v>
      </c>
      <c r="P87" s="6">
        <v>26</v>
      </c>
      <c r="Q87" s="6">
        <v>12</v>
      </c>
      <c r="R87" s="6">
        <v>0</v>
      </c>
    </row>
    <row r="88" spans="5:19">
      <c r="E88" s="4">
        <v>2004</v>
      </c>
      <c r="F88" s="4" t="s">
        <v>44</v>
      </c>
      <c r="G88" s="6">
        <v>5</v>
      </c>
      <c r="H88" s="6">
        <v>0</v>
      </c>
      <c r="I88" s="6">
        <v>2</v>
      </c>
      <c r="J88" s="6">
        <v>1</v>
      </c>
      <c r="K88" s="6">
        <v>5</v>
      </c>
      <c r="L88" s="6">
        <v>4</v>
      </c>
      <c r="M88" s="6">
        <v>6</v>
      </c>
      <c r="N88" s="6">
        <v>1</v>
      </c>
      <c r="O88" s="6">
        <v>0</v>
      </c>
      <c r="P88" s="6">
        <v>8</v>
      </c>
      <c r="Q88" s="6">
        <v>0</v>
      </c>
      <c r="R88" s="6">
        <v>0</v>
      </c>
    </row>
    <row r="89" spans="5:19">
      <c r="E89" s="4">
        <v>2004</v>
      </c>
      <c r="F89" s="4" t="s">
        <v>22</v>
      </c>
      <c r="G89" s="6">
        <v>67</v>
      </c>
      <c r="H89" s="6">
        <v>116</v>
      </c>
      <c r="I89" s="6">
        <v>27</v>
      </c>
      <c r="J89" s="6">
        <v>35</v>
      </c>
      <c r="K89" s="6">
        <v>36</v>
      </c>
      <c r="L89" s="6">
        <v>43</v>
      </c>
      <c r="M89" s="6">
        <v>38</v>
      </c>
      <c r="N89" s="6">
        <v>46</v>
      </c>
      <c r="O89" s="6">
        <v>46</v>
      </c>
      <c r="P89" s="6">
        <v>40</v>
      </c>
      <c r="Q89" s="6">
        <v>69</v>
      </c>
      <c r="R89" s="6">
        <v>220</v>
      </c>
    </row>
    <row r="90" spans="5:19">
      <c r="E90" s="4">
        <v>2004</v>
      </c>
      <c r="F90" s="4" t="s">
        <v>23</v>
      </c>
      <c r="G90" s="6">
        <v>84</v>
      </c>
      <c r="H90" s="6">
        <v>156</v>
      </c>
      <c r="I90" s="6">
        <v>43</v>
      </c>
      <c r="J90" s="6">
        <v>36</v>
      </c>
      <c r="K90" s="6">
        <v>32</v>
      </c>
      <c r="L90" s="6">
        <v>46</v>
      </c>
      <c r="M90" s="6">
        <v>84</v>
      </c>
      <c r="N90" s="6">
        <v>48</v>
      </c>
      <c r="O90" s="6">
        <v>25</v>
      </c>
      <c r="P90" s="6">
        <v>29</v>
      </c>
      <c r="Q90" s="6">
        <v>94</v>
      </c>
      <c r="R90" s="6">
        <v>336</v>
      </c>
    </row>
    <row r="91" spans="5:19">
      <c r="E91" s="4">
        <v>2004</v>
      </c>
      <c r="F91" s="4" t="s">
        <v>26</v>
      </c>
      <c r="G91" s="6">
        <v>42</v>
      </c>
      <c r="H91" s="6">
        <v>53</v>
      </c>
      <c r="I91" s="6">
        <v>15</v>
      </c>
      <c r="J91" s="6">
        <v>20</v>
      </c>
      <c r="K91" s="6">
        <v>19</v>
      </c>
      <c r="L91" s="6">
        <v>24</v>
      </c>
      <c r="M91" s="6">
        <v>21</v>
      </c>
      <c r="N91" s="6">
        <v>24</v>
      </c>
      <c r="O91" s="6">
        <v>18</v>
      </c>
      <c r="P91" s="6">
        <v>26</v>
      </c>
      <c r="Q91" s="6">
        <v>19</v>
      </c>
      <c r="R91" s="6">
        <v>201</v>
      </c>
    </row>
    <row r="92" spans="5:19">
      <c r="E92" s="4">
        <v>2004</v>
      </c>
      <c r="F92" s="4" t="s">
        <v>29</v>
      </c>
      <c r="G92" s="6">
        <v>30</v>
      </c>
      <c r="H92" s="6">
        <v>36</v>
      </c>
      <c r="I92" s="6">
        <v>14</v>
      </c>
      <c r="J92" s="6">
        <v>12</v>
      </c>
      <c r="K92" s="6">
        <v>14</v>
      </c>
      <c r="L92" s="6">
        <v>10</v>
      </c>
      <c r="M92" s="6">
        <v>10</v>
      </c>
      <c r="N92" s="6">
        <v>32</v>
      </c>
      <c r="O92" s="6">
        <v>8</v>
      </c>
      <c r="P92" s="6">
        <v>8</v>
      </c>
      <c r="Q92" s="6">
        <v>35</v>
      </c>
      <c r="R92" s="6">
        <v>0</v>
      </c>
    </row>
    <row r="93" spans="5:19">
      <c r="E93" s="4">
        <v>2005</v>
      </c>
      <c r="F93" s="4" t="s">
        <v>18</v>
      </c>
      <c r="G93" s="6">
        <v>1</v>
      </c>
      <c r="H93" s="6">
        <v>33</v>
      </c>
      <c r="I93" s="6">
        <v>43</v>
      </c>
      <c r="J93" s="6">
        <v>27</v>
      </c>
      <c r="K93" s="6">
        <v>33</v>
      </c>
      <c r="L93" s="6">
        <v>40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4">
        <f>SUM(G93:R110)</f>
        <v>2263</v>
      </c>
    </row>
    <row r="94" spans="5:19">
      <c r="E94" s="4">
        <v>2005</v>
      </c>
      <c r="F94" s="4" t="s">
        <v>19</v>
      </c>
      <c r="G94" s="6">
        <v>3</v>
      </c>
      <c r="H94" s="6">
        <v>35</v>
      </c>
      <c r="I94" s="6">
        <v>34</v>
      </c>
      <c r="J94" s="6">
        <v>29</v>
      </c>
      <c r="K94" s="6">
        <v>22</v>
      </c>
      <c r="L94" s="6">
        <v>39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</row>
    <row r="95" spans="5:19">
      <c r="E95" s="4">
        <v>2005</v>
      </c>
      <c r="F95" s="4" t="s">
        <v>13</v>
      </c>
      <c r="G95" s="6">
        <v>20</v>
      </c>
      <c r="H95" s="6">
        <v>27</v>
      </c>
      <c r="I95" s="6">
        <v>9</v>
      </c>
      <c r="J95" s="6">
        <v>13</v>
      </c>
      <c r="K95" s="6">
        <v>9</v>
      </c>
      <c r="L95" s="6">
        <v>8</v>
      </c>
      <c r="M95" s="6">
        <v>0</v>
      </c>
      <c r="N95" s="6">
        <v>0</v>
      </c>
      <c r="O95" s="6">
        <v>0</v>
      </c>
      <c r="P95" s="6">
        <v>0</v>
      </c>
      <c r="Q95" s="6">
        <v>0</v>
      </c>
      <c r="R95" s="6">
        <v>0</v>
      </c>
    </row>
    <row r="96" spans="5:19">
      <c r="E96" s="4">
        <v>2005</v>
      </c>
      <c r="F96" s="4" t="s">
        <v>14</v>
      </c>
      <c r="G96" s="6">
        <v>0</v>
      </c>
      <c r="H96" s="6">
        <v>11</v>
      </c>
      <c r="I96" s="6">
        <v>13</v>
      </c>
      <c r="J96" s="6">
        <v>12</v>
      </c>
      <c r="K96" s="6">
        <v>14</v>
      </c>
      <c r="L96" s="6">
        <v>6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</row>
    <row r="97" spans="5:18">
      <c r="E97" s="4">
        <v>2005</v>
      </c>
      <c r="F97" s="4" t="s">
        <v>21</v>
      </c>
      <c r="G97" s="6">
        <v>1</v>
      </c>
      <c r="H97" s="6">
        <v>20</v>
      </c>
      <c r="I97" s="6">
        <v>22</v>
      </c>
      <c r="J97" s="6">
        <v>19</v>
      </c>
      <c r="K97" s="6">
        <v>21</v>
      </c>
      <c r="L97" s="6">
        <v>13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</row>
    <row r="98" spans="5:18">
      <c r="E98" s="4">
        <v>2005</v>
      </c>
      <c r="F98" s="4" t="s">
        <v>16</v>
      </c>
      <c r="G98" s="6">
        <v>2</v>
      </c>
      <c r="H98" s="6">
        <v>15</v>
      </c>
      <c r="I98" s="6">
        <v>9</v>
      </c>
      <c r="J98" s="6">
        <v>8</v>
      </c>
      <c r="K98" s="6">
        <v>7</v>
      </c>
      <c r="L98" s="6">
        <v>6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</row>
    <row r="99" spans="5:18">
      <c r="E99" s="4">
        <v>2005</v>
      </c>
      <c r="F99" s="4" t="s">
        <v>20</v>
      </c>
      <c r="G99" s="6">
        <v>3</v>
      </c>
      <c r="H99" s="6">
        <v>44</v>
      </c>
      <c r="I99" s="6">
        <v>37</v>
      </c>
      <c r="J99" s="6">
        <v>30</v>
      </c>
      <c r="K99" s="6">
        <v>26</v>
      </c>
      <c r="L99" s="6">
        <v>17</v>
      </c>
      <c r="M99" s="7">
        <v>0</v>
      </c>
      <c r="N99" s="7">
        <v>0</v>
      </c>
      <c r="O99" s="7">
        <v>0</v>
      </c>
      <c r="P99" s="7">
        <v>0</v>
      </c>
      <c r="Q99" s="7">
        <v>0</v>
      </c>
      <c r="R99" s="7">
        <v>0</v>
      </c>
    </row>
    <row r="100" spans="5:18">
      <c r="E100" s="4">
        <v>2005</v>
      </c>
      <c r="F100" s="4" t="s">
        <v>17</v>
      </c>
      <c r="G100" s="6">
        <v>19</v>
      </c>
      <c r="H100" s="6">
        <v>5</v>
      </c>
      <c r="I100" s="6">
        <v>0</v>
      </c>
      <c r="J100" s="6">
        <v>2</v>
      </c>
      <c r="K100" s="6">
        <v>5</v>
      </c>
      <c r="L100" s="6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</row>
    <row r="101" spans="5:18">
      <c r="E101" s="4">
        <v>2005</v>
      </c>
      <c r="F101" s="4" t="s">
        <v>15</v>
      </c>
      <c r="G101" s="6">
        <v>75</v>
      </c>
      <c r="H101" s="6">
        <v>46</v>
      </c>
      <c r="I101" s="6">
        <v>39</v>
      </c>
      <c r="J101" s="6">
        <v>36</v>
      </c>
      <c r="K101" s="6">
        <v>57</v>
      </c>
      <c r="L101" s="6">
        <v>67</v>
      </c>
      <c r="M101" s="6">
        <v>0</v>
      </c>
      <c r="N101" s="6">
        <v>0</v>
      </c>
      <c r="O101" s="6">
        <v>0</v>
      </c>
      <c r="P101" s="6">
        <v>0</v>
      </c>
      <c r="Q101" s="6">
        <v>0</v>
      </c>
      <c r="R101" s="6">
        <v>0</v>
      </c>
    </row>
    <row r="102" spans="5:18">
      <c r="E102" s="4">
        <v>2005</v>
      </c>
      <c r="F102" s="4" t="s">
        <v>2</v>
      </c>
      <c r="G102" s="6">
        <v>2</v>
      </c>
      <c r="H102" s="6">
        <v>29</v>
      </c>
      <c r="I102" s="6">
        <v>36</v>
      </c>
      <c r="J102" s="6">
        <v>18</v>
      </c>
      <c r="K102" s="6">
        <v>29</v>
      </c>
      <c r="L102" s="6">
        <v>34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</row>
    <row r="103" spans="5:18">
      <c r="E103" s="4">
        <v>2005</v>
      </c>
      <c r="F103" s="4" t="s">
        <v>7</v>
      </c>
      <c r="G103" s="6">
        <v>0</v>
      </c>
      <c r="H103" s="6">
        <v>19</v>
      </c>
      <c r="I103" s="6">
        <v>8</v>
      </c>
      <c r="J103" s="6">
        <v>9</v>
      </c>
      <c r="K103" s="6">
        <v>5</v>
      </c>
      <c r="L103" s="6">
        <v>12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</row>
    <row r="104" spans="5:18">
      <c r="E104" s="4">
        <v>2005</v>
      </c>
      <c r="F104" s="4" t="s">
        <v>9</v>
      </c>
      <c r="G104" s="6">
        <v>0</v>
      </c>
      <c r="H104" s="6">
        <v>18</v>
      </c>
      <c r="I104" s="6">
        <v>15</v>
      </c>
      <c r="J104" s="6">
        <v>11</v>
      </c>
      <c r="K104" s="6">
        <v>8</v>
      </c>
      <c r="L104" s="6">
        <v>18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</row>
    <row r="105" spans="5:18">
      <c r="E105" s="4">
        <v>2005</v>
      </c>
      <c r="F105" s="4" t="s">
        <v>5</v>
      </c>
      <c r="G105" s="6">
        <v>0</v>
      </c>
      <c r="H105" s="6">
        <v>17</v>
      </c>
      <c r="I105" s="6">
        <v>10</v>
      </c>
      <c r="J105" s="6">
        <v>11</v>
      </c>
      <c r="K105" s="6">
        <v>13</v>
      </c>
      <c r="L105" s="6">
        <v>4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</row>
    <row r="106" spans="5:18">
      <c r="E106" s="4">
        <v>2005</v>
      </c>
      <c r="F106" s="4" t="s">
        <v>44</v>
      </c>
      <c r="G106" s="6">
        <v>1</v>
      </c>
      <c r="H106" s="6">
        <v>7</v>
      </c>
      <c r="I106" s="6">
        <v>4</v>
      </c>
      <c r="J106" s="6">
        <v>1</v>
      </c>
      <c r="K106" s="6">
        <v>1</v>
      </c>
      <c r="L106" s="6">
        <v>2</v>
      </c>
      <c r="M106" s="7">
        <v>0</v>
      </c>
      <c r="N106" s="7">
        <v>0</v>
      </c>
      <c r="O106" s="7">
        <v>0</v>
      </c>
      <c r="P106" s="7">
        <v>0</v>
      </c>
      <c r="Q106" s="7">
        <v>0</v>
      </c>
      <c r="R106" s="7">
        <v>0</v>
      </c>
    </row>
    <row r="107" spans="5:18">
      <c r="E107" s="4">
        <v>2005</v>
      </c>
      <c r="F107" s="4" t="s">
        <v>22</v>
      </c>
      <c r="G107" s="6">
        <v>46</v>
      </c>
      <c r="H107" s="6">
        <v>32</v>
      </c>
      <c r="I107" s="6">
        <v>25</v>
      </c>
      <c r="J107" s="6">
        <v>55</v>
      </c>
      <c r="K107" s="6">
        <v>42</v>
      </c>
      <c r="L107" s="6">
        <v>41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</row>
    <row r="108" spans="5:18">
      <c r="E108" s="4">
        <v>2005</v>
      </c>
      <c r="F108" s="4" t="s">
        <v>23</v>
      </c>
      <c r="G108" s="6">
        <v>75</v>
      </c>
      <c r="H108" s="6">
        <v>46</v>
      </c>
      <c r="I108" s="6">
        <v>39</v>
      </c>
      <c r="J108" s="6">
        <v>36</v>
      </c>
      <c r="K108" s="6">
        <v>57</v>
      </c>
      <c r="L108" s="6">
        <v>67</v>
      </c>
      <c r="M108" s="6">
        <v>0</v>
      </c>
      <c r="N108" s="6">
        <v>0</v>
      </c>
      <c r="O108" s="6">
        <v>0</v>
      </c>
      <c r="P108" s="6">
        <v>0</v>
      </c>
      <c r="Q108" s="6">
        <v>0</v>
      </c>
      <c r="R108" s="6">
        <v>0</v>
      </c>
    </row>
    <row r="109" spans="5:18">
      <c r="E109" s="4">
        <v>2005</v>
      </c>
      <c r="F109" s="4" t="s">
        <v>26</v>
      </c>
      <c r="G109" s="6">
        <v>48</v>
      </c>
      <c r="H109" s="6">
        <v>26</v>
      </c>
      <c r="I109" s="6">
        <v>8</v>
      </c>
      <c r="J109" s="6">
        <v>39</v>
      </c>
      <c r="K109" s="6">
        <v>28</v>
      </c>
      <c r="L109" s="6">
        <v>11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</row>
    <row r="110" spans="5:18">
      <c r="E110" s="4">
        <v>2005</v>
      </c>
      <c r="F110" s="4" t="s">
        <v>29</v>
      </c>
      <c r="G110" s="6">
        <v>1</v>
      </c>
      <c r="H110" s="6">
        <v>24</v>
      </c>
      <c r="I110" s="6">
        <v>16</v>
      </c>
      <c r="J110" s="6">
        <v>10</v>
      </c>
      <c r="K110" s="6">
        <v>10</v>
      </c>
      <c r="L110" s="6">
        <v>7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</row>
    <row r="111" spans="5:18"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</row>
    <row r="112" spans="5:18"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</row>
    <row r="113" spans="7:18"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</row>
    <row r="114" spans="7:18"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</row>
    <row r="115" spans="7:18"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</row>
    <row r="116" spans="7:18"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</row>
    <row r="117" spans="7:18"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</row>
    <row r="118" spans="7:18"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</row>
    <row r="119" spans="7:18"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</row>
    <row r="120" spans="7:18"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</row>
    <row r="121" spans="7:18"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</row>
    <row r="122" spans="7:18"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</row>
    <row r="123" spans="7:18"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</row>
    <row r="124" spans="7:18"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</row>
    <row r="125" spans="7:18"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</row>
    <row r="126" spans="7:18"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</row>
    <row r="127" spans="7:18"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</row>
    <row r="128" spans="7:18"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</row>
    <row r="129" spans="7:19"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</row>
    <row r="130" spans="7:19"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</row>
    <row r="131" spans="7:19"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</row>
    <row r="132" spans="7:19"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</row>
    <row r="133" spans="7:19"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</row>
    <row r="134" spans="7:19"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</row>
    <row r="135" spans="7:19"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</row>
    <row r="136" spans="7:19"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</row>
    <row r="137" spans="7:19"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</row>
    <row r="138" spans="7:19"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</row>
    <row r="139" spans="7:19"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</row>
    <row r="140" spans="7:19"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</row>
    <row r="141" spans="7:19"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</row>
    <row r="142" spans="7:19"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</row>
    <row r="143" spans="7:19"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</row>
    <row r="144" spans="7:19"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7"/>
    </row>
    <row r="145" spans="7:18">
      <c r="G145" s="6"/>
      <c r="H145" s="6"/>
      <c r="I145" s="6"/>
      <c r="J145" s="6"/>
      <c r="K145" s="6"/>
      <c r="L145" s="6"/>
      <c r="M145" s="7"/>
      <c r="N145" s="7"/>
      <c r="O145" s="7"/>
      <c r="P145" s="7"/>
      <c r="Q145" s="7"/>
      <c r="R145" s="7"/>
    </row>
    <row r="146" spans="7:18">
      <c r="G146" s="6"/>
      <c r="H146" s="6"/>
      <c r="I146" s="6"/>
      <c r="J146" s="6"/>
      <c r="K146" s="6"/>
      <c r="L146" s="6"/>
      <c r="M146" s="7"/>
      <c r="N146" s="7"/>
      <c r="O146" s="7"/>
      <c r="P146" s="7"/>
      <c r="Q146" s="7"/>
      <c r="R146" s="7"/>
    </row>
    <row r="147" spans="7:18"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</row>
    <row r="148" spans="7:18">
      <c r="G148" s="6"/>
      <c r="H148" s="6"/>
      <c r="I148" s="6"/>
      <c r="J148" s="6"/>
      <c r="K148" s="6"/>
      <c r="L148" s="6"/>
      <c r="M148" s="7"/>
      <c r="N148" s="7"/>
      <c r="O148" s="7"/>
      <c r="P148" s="7"/>
      <c r="Q148" s="7"/>
      <c r="R148" s="7"/>
    </row>
    <row r="149" spans="7:18">
      <c r="G149" s="6"/>
      <c r="H149" s="6"/>
      <c r="I149" s="6"/>
      <c r="J149" s="6"/>
      <c r="K149" s="6"/>
      <c r="L149" s="6"/>
      <c r="M149" s="7"/>
      <c r="N149" s="7"/>
      <c r="O149" s="7"/>
      <c r="P149" s="7"/>
      <c r="Q149" s="7"/>
      <c r="R149" s="7"/>
    </row>
    <row r="150" spans="7:18">
      <c r="G150" s="6"/>
      <c r="H150" s="6"/>
      <c r="I150" s="6"/>
      <c r="J150" s="6"/>
      <c r="K150" s="6"/>
      <c r="L150" s="6"/>
      <c r="M150" s="7"/>
      <c r="N150" s="7"/>
      <c r="O150" s="7"/>
      <c r="P150" s="7"/>
      <c r="Q150" s="7"/>
      <c r="R150" s="7"/>
    </row>
    <row r="151" spans="7:18">
      <c r="G151" s="6"/>
      <c r="H151" s="6"/>
      <c r="I151" s="6"/>
      <c r="J151" s="6"/>
      <c r="K151" s="6"/>
      <c r="L151" s="6"/>
      <c r="M151" s="7"/>
      <c r="N151" s="7"/>
      <c r="O151" s="7"/>
      <c r="P151" s="7"/>
      <c r="Q151" s="7"/>
      <c r="R151" s="7"/>
    </row>
    <row r="152" spans="7:18">
      <c r="G152" s="6"/>
      <c r="H152" s="6"/>
      <c r="I152" s="6"/>
      <c r="J152" s="6"/>
      <c r="K152" s="6"/>
      <c r="L152" s="6"/>
      <c r="M152" s="7"/>
      <c r="N152" s="7"/>
      <c r="O152" s="7"/>
      <c r="P152" s="7"/>
      <c r="Q152" s="7"/>
      <c r="R152" s="7"/>
    </row>
    <row r="153" spans="7:18"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</row>
    <row r="154" spans="7:18">
      <c r="G154" s="6"/>
      <c r="H154" s="6"/>
      <c r="I154" s="6"/>
      <c r="J154" s="6"/>
      <c r="K154" s="6"/>
      <c r="L154" s="6"/>
      <c r="M154" s="7"/>
      <c r="N154" s="7"/>
      <c r="O154" s="7"/>
      <c r="P154" s="7"/>
      <c r="Q154" s="7"/>
      <c r="R154" s="7"/>
    </row>
    <row r="155" spans="7:18">
      <c r="G155" s="6"/>
      <c r="H155" s="6"/>
      <c r="I155" s="6"/>
      <c r="J155" s="6"/>
      <c r="K155" s="6"/>
      <c r="L155" s="6"/>
      <c r="M155" s="7"/>
      <c r="N155" s="7"/>
      <c r="O155" s="7"/>
      <c r="P155" s="7"/>
      <c r="Q155" s="7"/>
      <c r="R155" s="7"/>
    </row>
    <row r="156" spans="7:18">
      <c r="G156" s="6"/>
      <c r="H156" s="6"/>
      <c r="I156" s="6"/>
      <c r="J156" s="6"/>
      <c r="K156" s="6"/>
      <c r="L156" s="6"/>
      <c r="M156" s="7"/>
      <c r="N156" s="7"/>
      <c r="O156" s="7"/>
      <c r="P156" s="7"/>
      <c r="Q156" s="7"/>
      <c r="R156" s="7"/>
    </row>
    <row r="157" spans="7:18">
      <c r="G157" s="6"/>
      <c r="H157" s="6"/>
      <c r="I157" s="6"/>
      <c r="J157" s="6"/>
      <c r="K157" s="6"/>
      <c r="L157" s="6"/>
      <c r="M157" s="7"/>
      <c r="N157" s="7"/>
      <c r="O157" s="7"/>
      <c r="P157" s="7"/>
      <c r="Q157" s="7"/>
      <c r="R157" s="7"/>
    </row>
    <row r="158" spans="7:18">
      <c r="G158" s="6"/>
      <c r="H158" s="6"/>
      <c r="I158" s="6"/>
      <c r="J158" s="6"/>
      <c r="K158" s="6"/>
      <c r="L158" s="6"/>
      <c r="M158" s="7"/>
      <c r="N158" s="7"/>
      <c r="O158" s="7"/>
      <c r="P158" s="7"/>
      <c r="Q158" s="7"/>
      <c r="R158" s="7"/>
    </row>
    <row r="159" spans="7:18">
      <c r="G159" s="6"/>
      <c r="H159" s="6"/>
      <c r="I159" s="6"/>
      <c r="J159" s="6"/>
      <c r="K159" s="6"/>
      <c r="L159" s="6"/>
      <c r="M159" s="7"/>
      <c r="N159" s="7"/>
      <c r="O159" s="7"/>
      <c r="P159" s="7"/>
      <c r="Q159" s="7"/>
      <c r="R159" s="7"/>
    </row>
    <row r="160" spans="7:18"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</row>
    <row r="161" spans="7:18">
      <c r="G161" s="6"/>
      <c r="H161" s="6"/>
      <c r="I161" s="6"/>
      <c r="J161" s="6"/>
      <c r="K161" s="6"/>
      <c r="L161" s="6"/>
      <c r="M161" s="7"/>
      <c r="N161" s="7"/>
      <c r="O161" s="7"/>
      <c r="P161" s="7"/>
      <c r="Q161" s="7"/>
      <c r="R161" s="7"/>
    </row>
    <row r="162" spans="7:18">
      <c r="G162" s="6"/>
      <c r="H162" s="6"/>
      <c r="I162" s="6"/>
      <c r="J162" s="6"/>
      <c r="K162" s="6"/>
      <c r="L162" s="6"/>
      <c r="M162" s="7"/>
      <c r="N162" s="7"/>
      <c r="O162" s="7"/>
      <c r="P162" s="7"/>
      <c r="Q162" s="7"/>
      <c r="R162" s="7"/>
    </row>
  </sheetData>
  <pageMargins left="0.75" right="0.75" top="1" bottom="1" header="0.5" footer="0.5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283"/>
  <sheetViews>
    <sheetView tabSelected="1" topLeftCell="P1" workbookViewId="0">
      <selection activeCell="AL38" sqref="AL38"/>
    </sheetView>
  </sheetViews>
  <sheetFormatPr baseColWidth="10" defaultColWidth="8.83203125" defaultRowHeight="14" x14ac:dyDescent="0"/>
  <sheetData>
    <row r="1" spans="1:59">
      <c r="A1" t="s">
        <v>0</v>
      </c>
      <c r="B1" t="s">
        <v>48</v>
      </c>
      <c r="C1" t="s">
        <v>49</v>
      </c>
      <c r="D1" t="s">
        <v>50</v>
      </c>
      <c r="E1" t="s">
        <v>51</v>
      </c>
      <c r="F1" t="s">
        <v>52</v>
      </c>
      <c r="G1" t="s">
        <v>53</v>
      </c>
      <c r="H1" t="s">
        <v>54</v>
      </c>
      <c r="I1" t="s">
        <v>55</v>
      </c>
      <c r="J1" t="s">
        <v>56</v>
      </c>
      <c r="K1" t="s">
        <v>57</v>
      </c>
      <c r="L1" t="s">
        <v>58</v>
      </c>
      <c r="M1" t="s">
        <v>59</v>
      </c>
      <c r="N1" t="s">
        <v>60</v>
      </c>
      <c r="O1" t="s">
        <v>63</v>
      </c>
      <c r="P1" t="s">
        <v>62</v>
      </c>
      <c r="R1" s="3" t="s">
        <v>18</v>
      </c>
      <c r="S1">
        <v>1</v>
      </c>
      <c r="T1">
        <v>2</v>
      </c>
      <c r="U1">
        <v>3</v>
      </c>
      <c r="V1">
        <v>4</v>
      </c>
      <c r="W1">
        <v>5</v>
      </c>
      <c r="X1">
        <v>6</v>
      </c>
      <c r="Y1">
        <v>7</v>
      </c>
      <c r="Z1">
        <v>8</v>
      </c>
      <c r="AA1">
        <v>9</v>
      </c>
      <c r="AB1">
        <v>10</v>
      </c>
      <c r="AC1">
        <v>11</v>
      </c>
      <c r="AD1">
        <v>12</v>
      </c>
      <c r="AJ1" t="s">
        <v>62</v>
      </c>
      <c r="AL1" s="8" t="str">
        <f>R1</f>
        <v>FDB</v>
      </c>
      <c r="AM1">
        <v>1</v>
      </c>
      <c r="AN1">
        <v>2</v>
      </c>
      <c r="AO1">
        <v>3</v>
      </c>
      <c r="AP1">
        <v>4</v>
      </c>
      <c r="AQ1">
        <v>5</v>
      </c>
      <c r="AR1">
        <v>6</v>
      </c>
      <c r="AS1">
        <v>7</v>
      </c>
      <c r="AT1">
        <v>8</v>
      </c>
      <c r="AU1">
        <v>9</v>
      </c>
      <c r="AV1">
        <v>10</v>
      </c>
      <c r="AW1">
        <v>11</v>
      </c>
      <c r="AX1">
        <v>12</v>
      </c>
      <c r="BA1" s="4" t="s">
        <v>48</v>
      </c>
      <c r="BB1" s="4" t="s">
        <v>69</v>
      </c>
      <c r="BF1" t="s">
        <v>48</v>
      </c>
      <c r="BG1" t="s">
        <v>68</v>
      </c>
    </row>
    <row r="2" spans="1:59">
      <c r="A2" s="1">
        <v>365</v>
      </c>
      <c r="B2" t="s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f>SUM(C2:N2)</f>
        <v>0</v>
      </c>
      <c r="P2">
        <f>VLOOKUP(R1,BF2:BG48,2,FALSE)</f>
        <v>18</v>
      </c>
      <c r="Q2" t="s">
        <v>61</v>
      </c>
      <c r="R2" t="s">
        <v>0</v>
      </c>
      <c r="S2" t="s">
        <v>49</v>
      </c>
      <c r="T2" t="s">
        <v>50</v>
      </c>
      <c r="U2" t="s">
        <v>51</v>
      </c>
      <c r="V2" t="s">
        <v>52</v>
      </c>
      <c r="W2" t="s">
        <v>53</v>
      </c>
      <c r="X2" t="s">
        <v>54</v>
      </c>
      <c r="Y2" t="s">
        <v>55</v>
      </c>
      <c r="Z2" t="s">
        <v>56</v>
      </c>
      <c r="AA2" t="s">
        <v>57</v>
      </c>
      <c r="AB2" t="s">
        <v>58</v>
      </c>
      <c r="AC2" t="s">
        <v>59</v>
      </c>
      <c r="AD2" t="s">
        <v>60</v>
      </c>
      <c r="AF2" t="s">
        <v>65</v>
      </c>
      <c r="AG2" t="s">
        <v>0</v>
      </c>
      <c r="AH2" t="s">
        <v>64</v>
      </c>
      <c r="AI2" t="s">
        <v>70</v>
      </c>
      <c r="AJ2">
        <f>VLOOKUP(AL1,BA2:BB19,2,FALSE)</f>
        <v>1</v>
      </c>
      <c r="AK2" t="s">
        <v>61</v>
      </c>
      <c r="AL2" t="s">
        <v>0</v>
      </c>
      <c r="AM2" t="s">
        <v>49</v>
      </c>
      <c r="AN2" t="s">
        <v>50</v>
      </c>
      <c r="AO2" t="s">
        <v>51</v>
      </c>
      <c r="AP2" t="s">
        <v>52</v>
      </c>
      <c r="AQ2" t="s">
        <v>53</v>
      </c>
      <c r="AR2" t="s">
        <v>54</v>
      </c>
      <c r="AS2" t="s">
        <v>55</v>
      </c>
      <c r="AT2" t="s">
        <v>56</v>
      </c>
      <c r="AU2" t="s">
        <v>57</v>
      </c>
      <c r="AV2" t="s">
        <v>58</v>
      </c>
      <c r="AW2" t="s">
        <v>59</v>
      </c>
      <c r="AX2" t="s">
        <v>60</v>
      </c>
      <c r="BA2" s="4" t="s">
        <v>18</v>
      </c>
      <c r="BB2" s="4">
        <v>1</v>
      </c>
      <c r="BF2" t="s">
        <v>1</v>
      </c>
      <c r="BG2">
        <v>1</v>
      </c>
    </row>
    <row r="3" spans="1:59">
      <c r="A3" s="1">
        <v>365</v>
      </c>
      <c r="B3" t="s">
        <v>2</v>
      </c>
      <c r="C3">
        <v>4</v>
      </c>
      <c r="D3">
        <v>6</v>
      </c>
      <c r="E3">
        <v>8</v>
      </c>
      <c r="F3">
        <v>11</v>
      </c>
      <c r="G3">
        <v>8</v>
      </c>
      <c r="H3">
        <v>8</v>
      </c>
      <c r="I3">
        <v>11</v>
      </c>
      <c r="J3">
        <v>15</v>
      </c>
      <c r="K3">
        <v>12</v>
      </c>
      <c r="L3">
        <v>12</v>
      </c>
      <c r="M3">
        <v>15</v>
      </c>
      <c r="N3">
        <v>19</v>
      </c>
      <c r="O3">
        <f t="shared" ref="O3:O66" si="0">SUM(C3:N3)</f>
        <v>129</v>
      </c>
      <c r="Q3">
        <v>0</v>
      </c>
      <c r="R3" s="2">
        <f>INDEX($A$2:$N$283,$Q3*$BG$48+1,1)/365+2000</f>
        <v>2001</v>
      </c>
      <c r="S3">
        <f t="shared" ref="S3:AD7" si="1">INDEX($C$2:$N$283,$Q3*$BG$48+$P$2,S$1)</f>
        <v>9</v>
      </c>
      <c r="T3">
        <f t="shared" si="1"/>
        <v>13</v>
      </c>
      <c r="U3">
        <f t="shared" si="1"/>
        <v>12</v>
      </c>
      <c r="V3">
        <f t="shared" si="1"/>
        <v>18</v>
      </c>
      <c r="W3">
        <f t="shared" si="1"/>
        <v>20</v>
      </c>
      <c r="X3">
        <f t="shared" si="1"/>
        <v>25</v>
      </c>
      <c r="Y3">
        <f t="shared" si="1"/>
        <v>31</v>
      </c>
      <c r="Z3">
        <f t="shared" si="1"/>
        <v>45</v>
      </c>
      <c r="AA3">
        <f t="shared" si="1"/>
        <v>38</v>
      </c>
      <c r="AB3">
        <f t="shared" si="1"/>
        <v>40</v>
      </c>
      <c r="AC3">
        <f t="shared" si="1"/>
        <v>54</v>
      </c>
      <c r="AD3">
        <f t="shared" si="1"/>
        <v>56</v>
      </c>
      <c r="AF3">
        <f>INDEX($A$2:$N$283,$Q3*$BG$48+1,1)</f>
        <v>365</v>
      </c>
      <c r="AG3">
        <f>R3</f>
        <v>2001</v>
      </c>
      <c r="AH3">
        <f>SUMIF($A$2:$A$283,$AF3,$O$2:$O$283)</f>
        <v>3378</v>
      </c>
      <c r="AI3">
        <f>SUMIF(ActualTrades!$E3:$E110,Baseline!AG3,ActualTrades!$S3:$S110)</f>
        <v>4378</v>
      </c>
      <c r="AK3">
        <v>0</v>
      </c>
      <c r="AL3" s="2">
        <f>INDEX(ActualTrades!E$3:E$110,$AK3*$BB$19+1,1)</f>
        <v>2000</v>
      </c>
      <c r="AM3">
        <f>INDEX(ActualTrades!$G$3:$R$110,$AK3*$BB$19+$AJ$2,Baseline!AM$1)</f>
        <v>74</v>
      </c>
      <c r="AN3">
        <f>INDEX(ActualTrades!$G$3:$R$110,$AK3*$BB$19+$AJ$2,Baseline!AN$1)</f>
        <v>32</v>
      </c>
      <c r="AO3">
        <f>INDEX(ActualTrades!$G$3:$R$110,$AK3*$BB$19+$AJ$2,Baseline!AO$1)</f>
        <v>21</v>
      </c>
      <c r="AP3">
        <f>INDEX(ActualTrades!$G$3:$R$110,$AK3*$BB$19+$AJ$2,Baseline!AP$1)</f>
        <v>27</v>
      </c>
      <c r="AQ3">
        <f>INDEX(ActualTrades!$G$3:$R$110,$AK3*$BB$19+$AJ$2,Baseline!AQ$1)</f>
        <v>43</v>
      </c>
      <c r="AR3">
        <f>INDEX(ActualTrades!$G$3:$R$110,$AK3*$BB$19+$AJ$2,Baseline!AR$1)</f>
        <v>32</v>
      </c>
      <c r="AS3">
        <f>INDEX(ActualTrades!$G$3:$R$110,$AK3*$BB$19+$AJ$2,Baseline!AS$1)</f>
        <v>31</v>
      </c>
      <c r="AT3">
        <f>INDEX(ActualTrades!$G$3:$R$110,$AK3*$BB$19+$AJ$2,Baseline!AT$1)</f>
        <v>22</v>
      </c>
      <c r="AU3">
        <f>INDEX(ActualTrades!$G$3:$R$110,$AK3*$BB$19+$AJ$2,Baseline!AU$1)</f>
        <v>25</v>
      </c>
      <c r="AV3">
        <f>INDEX(ActualTrades!$G$3:$R$110,$AK3*$BB$19+$AJ$2,Baseline!AV$1)</f>
        <v>29</v>
      </c>
      <c r="AW3">
        <f>INDEX(ActualTrades!$G$3:$R$110,$AK3*$BB$19+$AJ$2,Baseline!AW$1)</f>
        <v>47</v>
      </c>
      <c r="AX3">
        <f>INDEX(ActualTrades!$G$3:$R$110,$AK3*$BB$19+$AJ$2,Baseline!AX$1)</f>
        <v>41</v>
      </c>
      <c r="BA3" s="4" t="s">
        <v>19</v>
      </c>
      <c r="BB3" s="4">
        <v>2</v>
      </c>
      <c r="BF3" t="s">
        <v>2</v>
      </c>
      <c r="BG3">
        <v>2</v>
      </c>
    </row>
    <row r="4" spans="1:59">
      <c r="A4" s="1">
        <v>365</v>
      </c>
      <c r="B4" t="s">
        <v>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f t="shared" si="0"/>
        <v>0</v>
      </c>
      <c r="Q4">
        <v>1</v>
      </c>
      <c r="R4" s="2">
        <f>INDEX($A$2:$N$283,$Q4*$BG$48+1,1)/365+2000</f>
        <v>2002</v>
      </c>
      <c r="S4">
        <f t="shared" si="1"/>
        <v>18</v>
      </c>
      <c r="T4">
        <f t="shared" si="1"/>
        <v>20</v>
      </c>
      <c r="U4">
        <f t="shared" si="1"/>
        <v>38</v>
      </c>
      <c r="V4">
        <f t="shared" si="1"/>
        <v>50</v>
      </c>
      <c r="W4">
        <f t="shared" si="1"/>
        <v>44</v>
      </c>
      <c r="X4">
        <f t="shared" si="1"/>
        <v>44</v>
      </c>
      <c r="Y4">
        <f t="shared" si="1"/>
        <v>57</v>
      </c>
      <c r="Z4">
        <f t="shared" si="1"/>
        <v>48</v>
      </c>
      <c r="AA4">
        <f t="shared" si="1"/>
        <v>50</v>
      </c>
      <c r="AB4">
        <f t="shared" si="1"/>
        <v>25</v>
      </c>
      <c r="AC4">
        <f t="shared" si="1"/>
        <v>0</v>
      </c>
      <c r="AD4">
        <f t="shared" si="1"/>
        <v>0</v>
      </c>
      <c r="AF4">
        <f>INDEX($A$2:$N$283,$Q4*$BG$48+1,1)</f>
        <v>730</v>
      </c>
      <c r="AG4">
        <f t="shared" ref="AG4:AG7" si="2">R4</f>
        <v>2002</v>
      </c>
      <c r="AH4">
        <f t="shared" ref="AH4:AH7" si="3">SUMIF($A$2:$A$283,$AF4,$O$2:$O$283)</f>
        <v>2880</v>
      </c>
      <c r="AI4">
        <f>SUMIF(ActualTrades!$E4:$E111,Baseline!AG4,ActualTrades!$S4:$S111)</f>
        <v>4598</v>
      </c>
      <c r="AK4">
        <v>1</v>
      </c>
      <c r="AL4" s="2">
        <f>INDEX(ActualTrades!E$3:E$110,$AK4*$BB$19+1,1)</f>
        <v>2001</v>
      </c>
      <c r="AM4">
        <f>INDEX(ActualTrades!$G$3:$R$110,$AK4*$BB$19+$AJ$2,Baseline!AM$1)</f>
        <v>83</v>
      </c>
      <c r="AN4">
        <f>INDEX(ActualTrades!$G$3:$R$110,$AK4*$BB$19+$AJ$2,Baseline!AN$1)</f>
        <v>30</v>
      </c>
      <c r="AO4">
        <f>INDEX(ActualTrades!$G$3:$R$110,$AK4*$BB$19+$AJ$2,Baseline!AO$1)</f>
        <v>17</v>
      </c>
      <c r="AP4">
        <f>INDEX(ActualTrades!$G$3:$R$110,$AK4*$BB$19+$AJ$2,Baseline!AP$1)</f>
        <v>29</v>
      </c>
      <c r="AQ4">
        <f>INDEX(ActualTrades!$G$3:$R$110,$AK4*$BB$19+$AJ$2,Baseline!AQ$1)</f>
        <v>32</v>
      </c>
      <c r="AR4">
        <f>INDEX(ActualTrades!$G$3:$R$110,$AK4*$BB$19+$AJ$2,Baseline!AR$1)</f>
        <v>23</v>
      </c>
      <c r="AS4">
        <f>INDEX(ActualTrades!$G$3:$R$110,$AK4*$BB$19+$AJ$2,Baseline!AS$1)</f>
        <v>31</v>
      </c>
      <c r="AT4">
        <f>INDEX(ActualTrades!$G$3:$R$110,$AK4*$BB$19+$AJ$2,Baseline!AT$1)</f>
        <v>30</v>
      </c>
      <c r="AU4">
        <f>INDEX(ActualTrades!$G$3:$R$110,$AK4*$BB$19+$AJ$2,Baseline!AU$1)</f>
        <v>30</v>
      </c>
      <c r="AV4">
        <f>INDEX(ActualTrades!$G$3:$R$110,$AK4*$BB$19+$AJ$2,Baseline!AV$1)</f>
        <v>31</v>
      </c>
      <c r="AW4">
        <f>INDEX(ActualTrades!$G$3:$R$110,$AK4*$BB$19+$AJ$2,Baseline!AW$1)</f>
        <v>15</v>
      </c>
      <c r="AX4">
        <f>INDEX(ActualTrades!$G$3:$R$110,$AK4*$BB$19+$AJ$2,Baseline!AX$1)</f>
        <v>36</v>
      </c>
      <c r="BA4" s="4" t="s">
        <v>13</v>
      </c>
      <c r="BB4" s="4">
        <v>3</v>
      </c>
      <c r="BF4" t="s">
        <v>3</v>
      </c>
      <c r="BG4">
        <v>3</v>
      </c>
    </row>
    <row r="5" spans="1:59">
      <c r="A5" s="1">
        <v>365</v>
      </c>
      <c r="B5" t="s">
        <v>4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f t="shared" si="0"/>
        <v>0</v>
      </c>
      <c r="Q5">
        <v>2</v>
      </c>
      <c r="R5" s="2">
        <f>INDEX($A$2:$N$283,$Q5*$BG$48+1,1)/365+2000</f>
        <v>2003</v>
      </c>
      <c r="S5">
        <f t="shared" si="1"/>
        <v>16</v>
      </c>
      <c r="T5">
        <f t="shared" si="1"/>
        <v>16</v>
      </c>
      <c r="U5">
        <f t="shared" si="1"/>
        <v>22</v>
      </c>
      <c r="V5">
        <f t="shared" si="1"/>
        <v>20</v>
      </c>
      <c r="W5">
        <f t="shared" si="1"/>
        <v>34</v>
      </c>
      <c r="X5">
        <f t="shared" si="1"/>
        <v>40</v>
      </c>
      <c r="Y5">
        <f t="shared" si="1"/>
        <v>50</v>
      </c>
      <c r="Z5">
        <f t="shared" si="1"/>
        <v>45</v>
      </c>
      <c r="AA5">
        <f t="shared" si="1"/>
        <v>45</v>
      </c>
      <c r="AB5">
        <f t="shared" si="1"/>
        <v>56</v>
      </c>
      <c r="AC5">
        <f t="shared" si="1"/>
        <v>45</v>
      </c>
      <c r="AD5">
        <f t="shared" si="1"/>
        <v>56</v>
      </c>
      <c r="AF5">
        <f>INDEX($A$2:$N$283,$Q5*$BG$48+1,1)</f>
        <v>1095</v>
      </c>
      <c r="AG5">
        <f t="shared" si="2"/>
        <v>2003</v>
      </c>
      <c r="AH5">
        <f t="shared" si="3"/>
        <v>2947</v>
      </c>
      <c r="AI5">
        <f>SUMIF(ActualTrades!$E5:$E112,Baseline!AG5,ActualTrades!$S5:$S112)</f>
        <v>5369</v>
      </c>
      <c r="AK5">
        <v>2</v>
      </c>
      <c r="AL5" s="2">
        <f>INDEX(ActualTrades!E$3:E$110,$AK5*$BB$19+1,1)</f>
        <v>2002</v>
      </c>
      <c r="AM5">
        <f>INDEX(ActualTrades!$G$3:$R$110,$AK5*$BB$19+$AJ$2,Baseline!AM$1)</f>
        <v>68</v>
      </c>
      <c r="AN5">
        <f>INDEX(ActualTrades!$G$3:$R$110,$AK5*$BB$19+$AJ$2,Baseline!AN$1)</f>
        <v>28</v>
      </c>
      <c r="AO5">
        <f>INDEX(ActualTrades!$G$3:$R$110,$AK5*$BB$19+$AJ$2,Baseline!AO$1)</f>
        <v>10</v>
      </c>
      <c r="AP5">
        <f>INDEX(ActualTrades!$G$3:$R$110,$AK5*$BB$19+$AJ$2,Baseline!AP$1)</f>
        <v>37</v>
      </c>
      <c r="AQ5">
        <f>INDEX(ActualTrades!$G$3:$R$110,$AK5*$BB$19+$AJ$2,Baseline!AQ$1)</f>
        <v>25</v>
      </c>
      <c r="AR5">
        <f>INDEX(ActualTrades!$G$3:$R$110,$AK5*$BB$19+$AJ$2,Baseline!AR$1)</f>
        <v>19</v>
      </c>
      <c r="AS5">
        <f>INDEX(ActualTrades!$G$3:$R$110,$AK5*$BB$19+$AJ$2,Baseline!AS$1)</f>
        <v>6</v>
      </c>
      <c r="AT5">
        <f>INDEX(ActualTrades!$G$3:$R$110,$AK5*$BB$19+$AJ$2,Baseline!AT$1)</f>
        <v>37</v>
      </c>
      <c r="AU5">
        <f>INDEX(ActualTrades!$G$3:$R$110,$AK5*$BB$19+$AJ$2,Baseline!AU$1)</f>
        <v>52</v>
      </c>
      <c r="AV5">
        <f>INDEX(ActualTrades!$G$3:$R$110,$AK5*$BB$19+$AJ$2,Baseline!AV$1)</f>
        <v>36</v>
      </c>
      <c r="AW5">
        <f>INDEX(ActualTrades!$G$3:$R$110,$AK5*$BB$19+$AJ$2,Baseline!AW$1)</f>
        <v>33</v>
      </c>
      <c r="AX5">
        <f>INDEX(ActualTrades!$G$3:$R$110,$AK5*$BB$19+$AJ$2,Baseline!AX$1)</f>
        <v>20</v>
      </c>
      <c r="BA5" s="4" t="s">
        <v>14</v>
      </c>
      <c r="BB5" s="4">
        <v>4</v>
      </c>
      <c r="BF5" t="s">
        <v>4</v>
      </c>
      <c r="BG5">
        <v>4</v>
      </c>
    </row>
    <row r="6" spans="1:59">
      <c r="A6" s="1">
        <v>365</v>
      </c>
      <c r="B6" t="s">
        <v>5</v>
      </c>
      <c r="C6">
        <v>1</v>
      </c>
      <c r="D6">
        <v>1</v>
      </c>
      <c r="E6">
        <v>8</v>
      </c>
      <c r="F6">
        <v>11</v>
      </c>
      <c r="G6">
        <v>11</v>
      </c>
      <c r="H6">
        <v>15</v>
      </c>
      <c r="I6">
        <v>16</v>
      </c>
      <c r="J6">
        <v>20</v>
      </c>
      <c r="K6">
        <v>16</v>
      </c>
      <c r="L6">
        <v>19</v>
      </c>
      <c r="M6">
        <v>11</v>
      </c>
      <c r="N6">
        <v>0</v>
      </c>
      <c r="O6">
        <f t="shared" si="0"/>
        <v>129</v>
      </c>
      <c r="Q6">
        <v>3</v>
      </c>
      <c r="R6" s="2">
        <f>INDEX($A$2:$N$283,$Q6*$BG$48+1,1)/365+2000</f>
        <v>2004</v>
      </c>
      <c r="S6">
        <f t="shared" si="1"/>
        <v>15</v>
      </c>
      <c r="T6">
        <f t="shared" si="1"/>
        <v>15</v>
      </c>
      <c r="U6">
        <f t="shared" si="1"/>
        <v>21</v>
      </c>
      <c r="V6">
        <f t="shared" si="1"/>
        <v>16</v>
      </c>
      <c r="W6">
        <f t="shared" si="1"/>
        <v>23</v>
      </c>
      <c r="X6">
        <f t="shared" si="1"/>
        <v>43</v>
      </c>
      <c r="Y6">
        <f t="shared" si="1"/>
        <v>40</v>
      </c>
      <c r="Z6">
        <f t="shared" si="1"/>
        <v>41</v>
      </c>
      <c r="AA6">
        <f t="shared" si="1"/>
        <v>40</v>
      </c>
      <c r="AB6">
        <f t="shared" si="1"/>
        <v>52</v>
      </c>
      <c r="AC6">
        <f t="shared" si="1"/>
        <v>45</v>
      </c>
      <c r="AD6">
        <f t="shared" si="1"/>
        <v>55</v>
      </c>
      <c r="AF6">
        <f>INDEX($A$2:$N$283,$Q6*$BG$48+1,1)</f>
        <v>1460</v>
      </c>
      <c r="AG6">
        <f t="shared" si="2"/>
        <v>2004</v>
      </c>
      <c r="AH6">
        <f t="shared" si="3"/>
        <v>3105</v>
      </c>
      <c r="AI6">
        <f>SUMIF(ActualTrades!$E6:$E113,Baseline!AG6,ActualTrades!$S6:$S113)</f>
        <v>6205</v>
      </c>
      <c r="AK6">
        <v>3</v>
      </c>
      <c r="AL6" s="2">
        <f>INDEX(ActualTrades!E$3:E$110,$AK6*$BB$19+1,1)</f>
        <v>2003</v>
      </c>
      <c r="AM6">
        <f>INDEX(ActualTrades!$G$3:$R$110,$AK6*$BB$19+$AJ$2,Baseline!AM$1)</f>
        <v>48</v>
      </c>
      <c r="AN6">
        <f>INDEX(ActualTrades!$G$3:$R$110,$AK6*$BB$19+$AJ$2,Baseline!AN$1)</f>
        <v>57</v>
      </c>
      <c r="AO6">
        <f>INDEX(ActualTrades!$G$3:$R$110,$AK6*$BB$19+$AJ$2,Baseline!AO$1)</f>
        <v>36</v>
      </c>
      <c r="AP6">
        <f>INDEX(ActualTrades!$G$3:$R$110,$AK6*$BB$19+$AJ$2,Baseline!AP$1)</f>
        <v>6</v>
      </c>
      <c r="AQ6">
        <f>INDEX(ActualTrades!$G$3:$R$110,$AK6*$BB$19+$AJ$2,Baseline!AQ$1)</f>
        <v>45</v>
      </c>
      <c r="AR6">
        <f>INDEX(ActualTrades!$G$3:$R$110,$AK6*$BB$19+$AJ$2,Baseline!AR$1)</f>
        <v>24</v>
      </c>
      <c r="AS6">
        <f>INDEX(ActualTrades!$G$3:$R$110,$AK6*$BB$19+$AJ$2,Baseline!AS$1)</f>
        <v>36</v>
      </c>
      <c r="AT6">
        <f>INDEX(ActualTrades!$G$3:$R$110,$AK6*$BB$19+$AJ$2,Baseline!AT$1)</f>
        <v>12</v>
      </c>
      <c r="AU6">
        <f>INDEX(ActualTrades!$G$3:$R$110,$AK6*$BB$19+$AJ$2,Baseline!AU$1)</f>
        <v>40</v>
      </c>
      <c r="AV6">
        <f>INDEX(ActualTrades!$G$3:$R$110,$AK6*$BB$19+$AJ$2,Baseline!AV$1)</f>
        <v>62</v>
      </c>
      <c r="AW6">
        <f>INDEX(ActualTrades!$G$3:$R$110,$AK6*$BB$19+$AJ$2,Baseline!AW$1)</f>
        <v>36</v>
      </c>
      <c r="AX6">
        <f>INDEX(ActualTrades!$G$3:$R$110,$AK6*$BB$19+$AJ$2,Baseline!AX$1)</f>
        <v>42</v>
      </c>
      <c r="BA6" s="4" t="s">
        <v>21</v>
      </c>
      <c r="BB6" s="4">
        <v>5</v>
      </c>
      <c r="BF6" t="s">
        <v>5</v>
      </c>
      <c r="BG6">
        <v>5</v>
      </c>
    </row>
    <row r="7" spans="1:59">
      <c r="A7" s="1">
        <v>365</v>
      </c>
      <c r="B7" t="s">
        <v>6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f t="shared" si="0"/>
        <v>0</v>
      </c>
      <c r="Q7">
        <v>4</v>
      </c>
      <c r="R7" s="2">
        <f>INDEX($A$2:$N$283,$Q7*$BG$48+1,1)/365+2000</f>
        <v>2005</v>
      </c>
      <c r="S7">
        <f t="shared" si="1"/>
        <v>13</v>
      </c>
      <c r="T7">
        <f t="shared" si="1"/>
        <v>18</v>
      </c>
      <c r="U7">
        <f t="shared" si="1"/>
        <v>17</v>
      </c>
      <c r="V7">
        <f t="shared" si="1"/>
        <v>18</v>
      </c>
      <c r="W7">
        <f t="shared" si="1"/>
        <v>21</v>
      </c>
      <c r="X7">
        <f t="shared" si="1"/>
        <v>41</v>
      </c>
      <c r="Y7">
        <f t="shared" si="1"/>
        <v>38</v>
      </c>
      <c r="Z7">
        <f t="shared" si="1"/>
        <v>40</v>
      </c>
      <c r="AA7">
        <f t="shared" si="1"/>
        <v>50</v>
      </c>
      <c r="AB7">
        <f t="shared" si="1"/>
        <v>41</v>
      </c>
      <c r="AC7">
        <f t="shared" si="1"/>
        <v>40</v>
      </c>
      <c r="AD7">
        <f t="shared" si="1"/>
        <v>50</v>
      </c>
      <c r="AF7">
        <f>INDEX($A$2:$N$283,$Q7*$BG$48+1,1)</f>
        <v>1825</v>
      </c>
      <c r="AG7">
        <f t="shared" si="2"/>
        <v>2005</v>
      </c>
      <c r="AH7">
        <f t="shared" si="3"/>
        <v>3032</v>
      </c>
      <c r="AI7">
        <f>SUMIF(ActualTrades!$E7:$E114,Baseline!AG7,ActualTrades!$S7:$S114)</f>
        <v>2263</v>
      </c>
      <c r="AK7">
        <v>4</v>
      </c>
      <c r="AL7" s="2">
        <f>INDEX(ActualTrades!E$3:E$110,$AK7*$BB$19+1,1)</f>
        <v>2004</v>
      </c>
      <c r="AM7">
        <f>INDEX(ActualTrades!$G$3:$R$110,$AK7*$BB$19+$AJ$2,Baseline!AM$1)</f>
        <v>58</v>
      </c>
      <c r="AN7">
        <f>INDEX(ActualTrades!$G$3:$R$110,$AK7*$BB$19+$AJ$2,Baseline!AN$1)</f>
        <v>69</v>
      </c>
      <c r="AO7">
        <f>INDEX(ActualTrades!$G$3:$R$110,$AK7*$BB$19+$AJ$2,Baseline!AO$1)</f>
        <v>26</v>
      </c>
      <c r="AP7">
        <f>INDEX(ActualTrades!$G$3:$R$110,$AK7*$BB$19+$AJ$2,Baseline!AP$1)</f>
        <v>27</v>
      </c>
      <c r="AQ7">
        <f>INDEX(ActualTrades!$G$3:$R$110,$AK7*$BB$19+$AJ$2,Baseline!AQ$1)</f>
        <v>29</v>
      </c>
      <c r="AR7">
        <f>INDEX(ActualTrades!$G$3:$R$110,$AK7*$BB$19+$AJ$2,Baseline!AR$1)</f>
        <v>34</v>
      </c>
      <c r="AS7">
        <f>INDEX(ActualTrades!$G$3:$R$110,$AK7*$BB$19+$AJ$2,Baseline!AS$1)</f>
        <v>48</v>
      </c>
      <c r="AT7">
        <f>INDEX(ActualTrades!$G$3:$R$110,$AK7*$BB$19+$AJ$2,Baseline!AT$1)</f>
        <v>43</v>
      </c>
      <c r="AU7">
        <f>INDEX(ActualTrades!$G$3:$R$110,$AK7*$BB$19+$AJ$2,Baseline!AU$1)</f>
        <v>16</v>
      </c>
      <c r="AV7">
        <f>INDEX(ActualTrades!$G$3:$R$110,$AK7*$BB$19+$AJ$2,Baseline!AV$1)</f>
        <v>28</v>
      </c>
      <c r="AW7">
        <f>INDEX(ActualTrades!$G$3:$R$110,$AK7*$BB$19+$AJ$2,Baseline!AW$1)</f>
        <v>59</v>
      </c>
      <c r="AX7">
        <f>INDEX(ActualTrades!$G$3:$R$110,$AK7*$BB$19+$AJ$2,Baseline!AX$1)</f>
        <v>0</v>
      </c>
      <c r="BA7" s="4" t="s">
        <v>16</v>
      </c>
      <c r="BB7" s="4">
        <v>6</v>
      </c>
      <c r="BF7" t="s">
        <v>6</v>
      </c>
      <c r="BG7">
        <v>6</v>
      </c>
    </row>
    <row r="8" spans="1:59">
      <c r="A8" s="1">
        <v>365</v>
      </c>
      <c r="B8" t="s">
        <v>7</v>
      </c>
      <c r="C8">
        <v>10</v>
      </c>
      <c r="D8">
        <v>8</v>
      </c>
      <c r="E8">
        <v>12</v>
      </c>
      <c r="F8">
        <v>13</v>
      </c>
      <c r="G8">
        <v>14</v>
      </c>
      <c r="H8">
        <v>16</v>
      </c>
      <c r="I8">
        <v>16</v>
      </c>
      <c r="J8">
        <v>25</v>
      </c>
      <c r="K8">
        <v>20</v>
      </c>
      <c r="L8">
        <v>22</v>
      </c>
      <c r="M8">
        <v>55</v>
      </c>
      <c r="N8">
        <v>1</v>
      </c>
      <c r="O8">
        <f t="shared" si="0"/>
        <v>212</v>
      </c>
      <c r="AK8">
        <v>5</v>
      </c>
      <c r="AL8" s="2">
        <f>INDEX(ActualTrades!E$3:E$110,$AK8*$BB$19+1,1)</f>
        <v>2005</v>
      </c>
      <c r="AM8">
        <f>INDEX(ActualTrades!$G$3:$R$110,$AK8*$BB$19+$AJ$2,Baseline!AM$1)</f>
        <v>1</v>
      </c>
      <c r="AN8">
        <f>INDEX(ActualTrades!$G$3:$R$110,$AK8*$BB$19+$AJ$2,Baseline!AN$1)</f>
        <v>33</v>
      </c>
      <c r="AO8">
        <f>INDEX(ActualTrades!$G$3:$R$110,$AK8*$BB$19+$AJ$2,Baseline!AO$1)</f>
        <v>43</v>
      </c>
      <c r="AP8">
        <f>INDEX(ActualTrades!$G$3:$R$110,$AK8*$BB$19+$AJ$2,Baseline!AP$1)</f>
        <v>27</v>
      </c>
      <c r="AQ8">
        <f>INDEX(ActualTrades!$G$3:$R$110,$AK8*$BB$19+$AJ$2,Baseline!AQ$1)</f>
        <v>33</v>
      </c>
      <c r="AR8">
        <f>INDEX(ActualTrades!$G$3:$R$110,$AK8*$BB$19+$AJ$2,Baseline!AR$1)</f>
        <v>40</v>
      </c>
      <c r="AS8">
        <f>INDEX(ActualTrades!$G$3:$R$110,$AK8*$BB$19+$AJ$2,Baseline!AS$1)</f>
        <v>0</v>
      </c>
      <c r="AT8">
        <f>INDEX(ActualTrades!$G$3:$R$110,$AK8*$BB$19+$AJ$2,Baseline!AT$1)</f>
        <v>0</v>
      </c>
      <c r="AU8">
        <f>INDEX(ActualTrades!$G$3:$R$110,$AK8*$BB$19+$AJ$2,Baseline!AU$1)</f>
        <v>0</v>
      </c>
      <c r="AV8">
        <f>INDEX(ActualTrades!$G$3:$R$110,$AK8*$BB$19+$AJ$2,Baseline!AV$1)</f>
        <v>0</v>
      </c>
      <c r="AW8">
        <f>INDEX(ActualTrades!$G$3:$R$110,$AK8*$BB$19+$AJ$2,Baseline!AW$1)</f>
        <v>0</v>
      </c>
      <c r="AX8">
        <f>INDEX(ActualTrades!$G$3:$R$110,$AK8*$BB$19+$AJ$2,Baseline!AX$1)</f>
        <v>0</v>
      </c>
      <c r="BA8" s="4" t="s">
        <v>20</v>
      </c>
      <c r="BB8" s="4">
        <v>7</v>
      </c>
      <c r="BF8" t="s">
        <v>7</v>
      </c>
      <c r="BG8">
        <v>7</v>
      </c>
    </row>
    <row r="9" spans="1:59">
      <c r="A9" s="1">
        <v>365</v>
      </c>
      <c r="B9" t="s">
        <v>8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f t="shared" si="0"/>
        <v>0</v>
      </c>
      <c r="BA9" s="4" t="s">
        <v>17</v>
      </c>
      <c r="BB9" s="4">
        <v>8</v>
      </c>
      <c r="BF9" t="s">
        <v>8</v>
      </c>
      <c r="BG9">
        <v>8</v>
      </c>
    </row>
    <row r="10" spans="1:59">
      <c r="A10" s="1">
        <v>365</v>
      </c>
      <c r="B10" t="s">
        <v>9</v>
      </c>
      <c r="C10">
        <v>10</v>
      </c>
      <c r="D10">
        <v>11</v>
      </c>
      <c r="E10">
        <v>13</v>
      </c>
      <c r="F10">
        <v>16</v>
      </c>
      <c r="G10">
        <v>16</v>
      </c>
      <c r="H10">
        <v>22</v>
      </c>
      <c r="I10">
        <v>26</v>
      </c>
      <c r="J10">
        <v>33</v>
      </c>
      <c r="K10">
        <v>28</v>
      </c>
      <c r="L10">
        <v>31</v>
      </c>
      <c r="M10">
        <v>39</v>
      </c>
      <c r="N10">
        <v>46</v>
      </c>
      <c r="O10">
        <f t="shared" si="0"/>
        <v>291</v>
      </c>
      <c r="BA10" s="4" t="s">
        <v>15</v>
      </c>
      <c r="BB10" s="4">
        <v>9</v>
      </c>
      <c r="BF10" t="s">
        <v>9</v>
      </c>
      <c r="BG10">
        <v>9</v>
      </c>
    </row>
    <row r="11" spans="1:59">
      <c r="A11" s="1">
        <v>365</v>
      </c>
      <c r="B11" t="s">
        <v>10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f t="shared" si="0"/>
        <v>0</v>
      </c>
      <c r="BA11" s="4" t="s">
        <v>2</v>
      </c>
      <c r="BB11" s="4">
        <v>10</v>
      </c>
      <c r="BF11" t="s">
        <v>10</v>
      </c>
      <c r="BG11">
        <v>10</v>
      </c>
    </row>
    <row r="12" spans="1:59">
      <c r="A12" s="1">
        <v>365</v>
      </c>
      <c r="B12" t="s">
        <v>11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f t="shared" si="0"/>
        <v>0</v>
      </c>
      <c r="BA12" s="4" t="s">
        <v>7</v>
      </c>
      <c r="BB12" s="4">
        <v>11</v>
      </c>
      <c r="BF12" t="s">
        <v>11</v>
      </c>
      <c r="BG12">
        <v>11</v>
      </c>
    </row>
    <row r="13" spans="1:59">
      <c r="A13" s="1">
        <v>365</v>
      </c>
      <c r="B13" t="s">
        <v>12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f t="shared" si="0"/>
        <v>0</v>
      </c>
      <c r="BA13" s="4" t="s">
        <v>9</v>
      </c>
      <c r="BB13" s="4">
        <v>12</v>
      </c>
      <c r="BF13" t="s">
        <v>12</v>
      </c>
      <c r="BG13">
        <v>12</v>
      </c>
    </row>
    <row r="14" spans="1:59">
      <c r="A14" s="1">
        <v>365</v>
      </c>
      <c r="B14" t="s">
        <v>13</v>
      </c>
      <c r="C14">
        <v>9</v>
      </c>
      <c r="D14">
        <v>20</v>
      </c>
      <c r="E14">
        <v>16</v>
      </c>
      <c r="F14">
        <v>36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f t="shared" si="0"/>
        <v>81</v>
      </c>
      <c r="BA14" s="4" t="s">
        <v>5</v>
      </c>
      <c r="BB14" s="4">
        <v>13</v>
      </c>
      <c r="BF14" t="s">
        <v>13</v>
      </c>
      <c r="BG14">
        <v>13</v>
      </c>
    </row>
    <row r="15" spans="1:59">
      <c r="A15" s="1">
        <v>365</v>
      </c>
      <c r="B15" t="s">
        <v>14</v>
      </c>
      <c r="C15">
        <v>7</v>
      </c>
      <c r="D15">
        <v>10</v>
      </c>
      <c r="E15">
        <v>14</v>
      </c>
      <c r="F15">
        <v>15</v>
      </c>
      <c r="G15">
        <v>15</v>
      </c>
      <c r="H15">
        <v>19</v>
      </c>
      <c r="I15">
        <v>20</v>
      </c>
      <c r="J15">
        <v>25</v>
      </c>
      <c r="K15">
        <v>20</v>
      </c>
      <c r="L15">
        <v>20</v>
      </c>
      <c r="M15">
        <v>29</v>
      </c>
      <c r="N15">
        <v>30</v>
      </c>
      <c r="O15">
        <f t="shared" si="0"/>
        <v>224</v>
      </c>
      <c r="BA15" s="4" t="s">
        <v>44</v>
      </c>
      <c r="BB15" s="4">
        <v>14</v>
      </c>
      <c r="BF15" t="s">
        <v>14</v>
      </c>
      <c r="BG15">
        <v>14</v>
      </c>
    </row>
    <row r="16" spans="1:59">
      <c r="A16" s="1">
        <v>365</v>
      </c>
      <c r="B16" t="s">
        <v>15</v>
      </c>
      <c r="C16">
        <v>13</v>
      </c>
      <c r="D16">
        <v>15</v>
      </c>
      <c r="E16">
        <v>25</v>
      </c>
      <c r="F16">
        <v>33</v>
      </c>
      <c r="G16">
        <v>26</v>
      </c>
      <c r="H16">
        <v>27</v>
      </c>
      <c r="I16">
        <v>31</v>
      </c>
      <c r="J16">
        <v>46</v>
      </c>
      <c r="K16">
        <v>39</v>
      </c>
      <c r="L16">
        <v>40</v>
      </c>
      <c r="M16">
        <v>50</v>
      </c>
      <c r="N16">
        <v>49</v>
      </c>
      <c r="O16">
        <f t="shared" si="0"/>
        <v>394</v>
      </c>
      <c r="BA16" s="4" t="s">
        <v>22</v>
      </c>
      <c r="BB16" s="4">
        <v>15</v>
      </c>
      <c r="BF16" t="s">
        <v>15</v>
      </c>
      <c r="BG16">
        <v>15</v>
      </c>
    </row>
    <row r="17" spans="1:59">
      <c r="A17" s="1">
        <v>365</v>
      </c>
      <c r="B17" t="s">
        <v>16</v>
      </c>
      <c r="C17">
        <v>9</v>
      </c>
      <c r="D17">
        <v>13</v>
      </c>
      <c r="E17">
        <v>19</v>
      </c>
      <c r="F17">
        <v>32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f t="shared" si="0"/>
        <v>73</v>
      </c>
      <c r="BA17" s="4" t="s">
        <v>23</v>
      </c>
      <c r="BB17" s="4">
        <v>16</v>
      </c>
      <c r="BF17" t="s">
        <v>16</v>
      </c>
      <c r="BG17">
        <v>16</v>
      </c>
    </row>
    <row r="18" spans="1:59">
      <c r="A18" s="1">
        <v>365</v>
      </c>
      <c r="B18" t="s">
        <v>17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f t="shared" si="0"/>
        <v>0</v>
      </c>
      <c r="BA18" s="4" t="s">
        <v>26</v>
      </c>
      <c r="BB18" s="4">
        <v>17</v>
      </c>
      <c r="BF18" t="s">
        <v>17</v>
      </c>
      <c r="BG18">
        <v>17</v>
      </c>
    </row>
    <row r="19" spans="1:59">
      <c r="A19" s="1">
        <v>365</v>
      </c>
      <c r="B19" t="s">
        <v>18</v>
      </c>
      <c r="C19">
        <v>9</v>
      </c>
      <c r="D19">
        <v>13</v>
      </c>
      <c r="E19">
        <v>12</v>
      </c>
      <c r="F19">
        <v>18</v>
      </c>
      <c r="G19">
        <v>20</v>
      </c>
      <c r="H19">
        <v>25</v>
      </c>
      <c r="I19">
        <v>31</v>
      </c>
      <c r="J19">
        <v>45</v>
      </c>
      <c r="K19">
        <v>38</v>
      </c>
      <c r="L19">
        <v>40</v>
      </c>
      <c r="M19">
        <v>54</v>
      </c>
      <c r="N19">
        <v>56</v>
      </c>
      <c r="O19">
        <f t="shared" si="0"/>
        <v>361</v>
      </c>
      <c r="BA19" s="4" t="s">
        <v>29</v>
      </c>
      <c r="BB19" s="4">
        <v>18</v>
      </c>
      <c r="BF19" t="s">
        <v>18</v>
      </c>
      <c r="BG19">
        <v>18</v>
      </c>
    </row>
    <row r="20" spans="1:59">
      <c r="A20" s="1">
        <v>365</v>
      </c>
      <c r="B20" t="s">
        <v>19</v>
      </c>
      <c r="C20">
        <v>8</v>
      </c>
      <c r="D20">
        <v>12</v>
      </c>
      <c r="E20">
        <v>22</v>
      </c>
      <c r="F20">
        <v>25</v>
      </c>
      <c r="G20">
        <v>21</v>
      </c>
      <c r="H20">
        <v>21</v>
      </c>
      <c r="I20">
        <v>24</v>
      </c>
      <c r="J20">
        <v>31</v>
      </c>
      <c r="K20">
        <v>27</v>
      </c>
      <c r="L20">
        <v>39</v>
      </c>
      <c r="M20">
        <v>3</v>
      </c>
      <c r="N20">
        <v>0</v>
      </c>
      <c r="O20">
        <f t="shared" si="0"/>
        <v>233</v>
      </c>
      <c r="BF20" t="s">
        <v>19</v>
      </c>
      <c r="BG20">
        <v>19</v>
      </c>
    </row>
    <row r="21" spans="1:59">
      <c r="A21" s="1">
        <v>365</v>
      </c>
      <c r="B21" t="s">
        <v>20</v>
      </c>
      <c r="C21">
        <v>2</v>
      </c>
      <c r="D21">
        <v>5</v>
      </c>
      <c r="E21">
        <v>6</v>
      </c>
      <c r="F21">
        <v>7</v>
      </c>
      <c r="G21">
        <v>5</v>
      </c>
      <c r="H21">
        <v>4</v>
      </c>
      <c r="I21">
        <v>4</v>
      </c>
      <c r="J21">
        <v>5</v>
      </c>
      <c r="K21">
        <v>4</v>
      </c>
      <c r="L21">
        <v>8</v>
      </c>
      <c r="M21">
        <v>16</v>
      </c>
      <c r="N21">
        <v>32</v>
      </c>
      <c r="O21">
        <f t="shared" si="0"/>
        <v>98</v>
      </c>
      <c r="BF21" t="s">
        <v>20</v>
      </c>
      <c r="BG21">
        <v>20</v>
      </c>
    </row>
    <row r="22" spans="1:59">
      <c r="A22" s="1">
        <v>365</v>
      </c>
      <c r="B22" t="s">
        <v>21</v>
      </c>
      <c r="C22">
        <v>4</v>
      </c>
      <c r="D22">
        <v>9</v>
      </c>
      <c r="E22">
        <v>13</v>
      </c>
      <c r="F22">
        <v>16</v>
      </c>
      <c r="G22">
        <v>12</v>
      </c>
      <c r="H22">
        <v>12</v>
      </c>
      <c r="I22">
        <v>19</v>
      </c>
      <c r="J22">
        <v>27</v>
      </c>
      <c r="K22">
        <v>12</v>
      </c>
      <c r="L22">
        <v>16</v>
      </c>
      <c r="M22">
        <v>20</v>
      </c>
      <c r="N22">
        <v>19</v>
      </c>
      <c r="O22">
        <f t="shared" si="0"/>
        <v>179</v>
      </c>
      <c r="BF22" t="s">
        <v>21</v>
      </c>
      <c r="BG22">
        <v>21</v>
      </c>
    </row>
    <row r="23" spans="1:59">
      <c r="A23" s="1">
        <v>365</v>
      </c>
      <c r="B23" t="s">
        <v>22</v>
      </c>
      <c r="C23">
        <v>23</v>
      </c>
      <c r="D23">
        <v>24</v>
      </c>
      <c r="E23">
        <v>39</v>
      </c>
      <c r="F23">
        <v>55</v>
      </c>
      <c r="G23">
        <v>37</v>
      </c>
      <c r="H23">
        <v>42</v>
      </c>
      <c r="I23">
        <v>52</v>
      </c>
      <c r="J23">
        <v>59</v>
      </c>
      <c r="K23">
        <v>52</v>
      </c>
      <c r="L23">
        <v>52</v>
      </c>
      <c r="M23">
        <v>77</v>
      </c>
      <c r="N23">
        <v>35</v>
      </c>
      <c r="O23">
        <f t="shared" si="0"/>
        <v>547</v>
      </c>
      <c r="BF23" t="s">
        <v>22</v>
      </c>
      <c r="BG23">
        <v>22</v>
      </c>
    </row>
    <row r="24" spans="1:59">
      <c r="A24" s="1">
        <v>365</v>
      </c>
      <c r="B24" t="s">
        <v>23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f t="shared" si="0"/>
        <v>0</v>
      </c>
      <c r="BF24" t="s">
        <v>23</v>
      </c>
      <c r="BG24">
        <v>23</v>
      </c>
    </row>
    <row r="25" spans="1:59">
      <c r="A25" s="1">
        <v>365</v>
      </c>
      <c r="B25" t="s">
        <v>24</v>
      </c>
      <c r="C25">
        <v>0</v>
      </c>
      <c r="D25">
        <v>0</v>
      </c>
      <c r="E25">
        <v>0</v>
      </c>
      <c r="F25">
        <v>3</v>
      </c>
      <c r="G25">
        <v>8</v>
      </c>
      <c r="H25">
        <v>23</v>
      </c>
      <c r="I25">
        <v>27</v>
      </c>
      <c r="J25">
        <v>46</v>
      </c>
      <c r="K25">
        <v>5</v>
      </c>
      <c r="L25">
        <v>0</v>
      </c>
      <c r="M25">
        <v>0</v>
      </c>
      <c r="N25">
        <v>0</v>
      </c>
      <c r="O25">
        <f t="shared" si="0"/>
        <v>112</v>
      </c>
      <c r="BF25" t="s">
        <v>24</v>
      </c>
      <c r="BG25">
        <v>24</v>
      </c>
    </row>
    <row r="26" spans="1:59">
      <c r="A26" s="1">
        <v>365</v>
      </c>
      <c r="B26" t="s">
        <v>25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f t="shared" si="0"/>
        <v>0</v>
      </c>
      <c r="BF26" t="s">
        <v>25</v>
      </c>
      <c r="BG26">
        <v>25</v>
      </c>
    </row>
    <row r="27" spans="1:59">
      <c r="A27" s="1">
        <v>365</v>
      </c>
      <c r="B27" t="s">
        <v>26</v>
      </c>
      <c r="C27">
        <v>8</v>
      </c>
      <c r="D27">
        <v>8</v>
      </c>
      <c r="E27">
        <v>27</v>
      </c>
      <c r="F27">
        <v>2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f t="shared" si="0"/>
        <v>45</v>
      </c>
      <c r="BF27" t="s">
        <v>26</v>
      </c>
      <c r="BG27">
        <v>26</v>
      </c>
    </row>
    <row r="28" spans="1:59">
      <c r="A28" s="1">
        <v>365</v>
      </c>
      <c r="B28" t="s">
        <v>27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f t="shared" si="0"/>
        <v>0</v>
      </c>
      <c r="BF28" t="s">
        <v>27</v>
      </c>
      <c r="BG28">
        <v>27</v>
      </c>
    </row>
    <row r="29" spans="1:59">
      <c r="A29" s="1">
        <v>365</v>
      </c>
      <c r="B29" t="s">
        <v>28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f t="shared" si="0"/>
        <v>0</v>
      </c>
      <c r="BF29" t="s">
        <v>28</v>
      </c>
      <c r="BG29">
        <v>28</v>
      </c>
    </row>
    <row r="30" spans="1:59">
      <c r="A30" s="1">
        <v>365</v>
      </c>
      <c r="B30" t="s">
        <v>29</v>
      </c>
      <c r="C30">
        <v>7</v>
      </c>
      <c r="D30">
        <v>12</v>
      </c>
      <c r="E30">
        <v>12</v>
      </c>
      <c r="F30">
        <v>17</v>
      </c>
      <c r="G30">
        <v>15</v>
      </c>
      <c r="H30">
        <v>16</v>
      </c>
      <c r="I30">
        <v>20</v>
      </c>
      <c r="J30">
        <v>20</v>
      </c>
      <c r="K30">
        <v>16</v>
      </c>
      <c r="L30">
        <v>19</v>
      </c>
      <c r="M30">
        <v>22</v>
      </c>
      <c r="N30">
        <v>4</v>
      </c>
      <c r="O30">
        <f t="shared" si="0"/>
        <v>180</v>
      </c>
      <c r="BF30" t="s">
        <v>29</v>
      </c>
      <c r="BG30">
        <v>29</v>
      </c>
    </row>
    <row r="31" spans="1:59">
      <c r="A31" s="1">
        <v>365</v>
      </c>
      <c r="B31" t="s">
        <v>30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f t="shared" si="0"/>
        <v>0</v>
      </c>
      <c r="BF31" t="s">
        <v>30</v>
      </c>
      <c r="BG31">
        <v>30</v>
      </c>
    </row>
    <row r="32" spans="1:59">
      <c r="A32" s="1">
        <v>365</v>
      </c>
      <c r="B32" t="s">
        <v>31</v>
      </c>
      <c r="C32">
        <v>0</v>
      </c>
      <c r="D32">
        <v>0</v>
      </c>
      <c r="E32">
        <v>0</v>
      </c>
      <c r="F32">
        <v>1</v>
      </c>
      <c r="G32">
        <v>9</v>
      </c>
      <c r="H32">
        <v>6</v>
      </c>
      <c r="I32">
        <v>6</v>
      </c>
      <c r="J32">
        <v>7</v>
      </c>
      <c r="K32">
        <v>4</v>
      </c>
      <c r="L32">
        <v>6</v>
      </c>
      <c r="M32">
        <v>9</v>
      </c>
      <c r="N32">
        <v>12</v>
      </c>
      <c r="O32">
        <f t="shared" si="0"/>
        <v>60</v>
      </c>
      <c r="BF32" t="s">
        <v>31</v>
      </c>
      <c r="BG32">
        <v>31</v>
      </c>
    </row>
    <row r="33" spans="1:59">
      <c r="A33" s="1">
        <v>365</v>
      </c>
      <c r="B33" t="s">
        <v>32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f t="shared" si="0"/>
        <v>0</v>
      </c>
      <c r="BF33" t="s">
        <v>32</v>
      </c>
      <c r="BG33">
        <v>32</v>
      </c>
    </row>
    <row r="34" spans="1:59">
      <c r="A34" s="1">
        <v>365</v>
      </c>
      <c r="B34" t="s">
        <v>33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f t="shared" si="0"/>
        <v>0</v>
      </c>
      <c r="BF34" t="s">
        <v>33</v>
      </c>
      <c r="BG34">
        <v>33</v>
      </c>
    </row>
    <row r="35" spans="1:59">
      <c r="A35" s="1">
        <v>365</v>
      </c>
      <c r="B35" t="s">
        <v>34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f t="shared" si="0"/>
        <v>0</v>
      </c>
      <c r="BF35" t="s">
        <v>34</v>
      </c>
      <c r="BG35">
        <v>34</v>
      </c>
    </row>
    <row r="36" spans="1:59">
      <c r="A36" s="1">
        <v>365</v>
      </c>
      <c r="B36" t="s">
        <v>35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f t="shared" si="0"/>
        <v>0</v>
      </c>
      <c r="BF36" t="s">
        <v>35</v>
      </c>
      <c r="BG36">
        <v>35</v>
      </c>
    </row>
    <row r="37" spans="1:59">
      <c r="A37" s="1">
        <v>365</v>
      </c>
      <c r="B37" t="s">
        <v>36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f t="shared" si="0"/>
        <v>0</v>
      </c>
      <c r="BF37" t="s">
        <v>36</v>
      </c>
      <c r="BG37">
        <v>36</v>
      </c>
    </row>
    <row r="38" spans="1:59">
      <c r="A38" s="1">
        <v>365</v>
      </c>
      <c r="B38" t="s">
        <v>37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f t="shared" si="0"/>
        <v>0</v>
      </c>
      <c r="BF38" t="s">
        <v>37</v>
      </c>
      <c r="BG38">
        <v>37</v>
      </c>
    </row>
    <row r="39" spans="1:59">
      <c r="A39" s="1">
        <v>365</v>
      </c>
      <c r="B39" t="s">
        <v>38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f t="shared" si="0"/>
        <v>0</v>
      </c>
      <c r="BF39" t="s">
        <v>38</v>
      </c>
      <c r="BG39">
        <v>38</v>
      </c>
    </row>
    <row r="40" spans="1:59">
      <c r="A40" s="1">
        <v>365</v>
      </c>
      <c r="B40" t="s">
        <v>39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f t="shared" si="0"/>
        <v>0</v>
      </c>
      <c r="BF40" t="s">
        <v>39</v>
      </c>
      <c r="BG40">
        <v>39</v>
      </c>
    </row>
    <row r="41" spans="1:59">
      <c r="A41" s="1">
        <v>365</v>
      </c>
      <c r="B41" t="s">
        <v>40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f t="shared" si="0"/>
        <v>0</v>
      </c>
      <c r="BF41" t="s">
        <v>40</v>
      </c>
      <c r="BG41">
        <v>40</v>
      </c>
    </row>
    <row r="42" spans="1:59">
      <c r="A42" s="1">
        <v>365</v>
      </c>
      <c r="B42" t="s">
        <v>41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f t="shared" si="0"/>
        <v>0</v>
      </c>
      <c r="BF42" t="s">
        <v>41</v>
      </c>
      <c r="BG42">
        <v>41</v>
      </c>
    </row>
    <row r="43" spans="1:59">
      <c r="A43" s="1">
        <v>365</v>
      </c>
      <c r="B43" t="s">
        <v>42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f t="shared" si="0"/>
        <v>0</v>
      </c>
      <c r="BF43" t="s">
        <v>42</v>
      </c>
      <c r="BG43">
        <v>42</v>
      </c>
    </row>
    <row r="44" spans="1:59">
      <c r="A44" s="1">
        <v>365</v>
      </c>
      <c r="B44" t="s">
        <v>43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f t="shared" si="0"/>
        <v>0</v>
      </c>
      <c r="BF44" t="s">
        <v>43</v>
      </c>
      <c r="BG44">
        <v>43</v>
      </c>
    </row>
    <row r="45" spans="1:59">
      <c r="A45" s="1">
        <v>365</v>
      </c>
      <c r="B45" t="s">
        <v>44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4</v>
      </c>
      <c r="K45">
        <v>10</v>
      </c>
      <c r="L45">
        <v>4</v>
      </c>
      <c r="M45">
        <v>6</v>
      </c>
      <c r="N45">
        <v>6</v>
      </c>
      <c r="O45">
        <f t="shared" si="0"/>
        <v>30</v>
      </c>
      <c r="BF45" t="s">
        <v>44</v>
      </c>
      <c r="BG45">
        <v>44</v>
      </c>
    </row>
    <row r="46" spans="1:59">
      <c r="A46" s="1">
        <v>365</v>
      </c>
      <c r="B46" t="s">
        <v>45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f t="shared" si="0"/>
        <v>0</v>
      </c>
      <c r="BF46" t="s">
        <v>45</v>
      </c>
      <c r="BG46">
        <v>45</v>
      </c>
    </row>
    <row r="47" spans="1:59">
      <c r="A47" s="1">
        <v>365</v>
      </c>
      <c r="B47" t="s">
        <v>46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f t="shared" si="0"/>
        <v>0</v>
      </c>
      <c r="BF47" t="s">
        <v>46</v>
      </c>
      <c r="BG47">
        <v>46</v>
      </c>
    </row>
    <row r="48" spans="1:59">
      <c r="A48" s="1">
        <v>365</v>
      </c>
      <c r="B48" t="s">
        <v>47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f t="shared" si="0"/>
        <v>0</v>
      </c>
      <c r="BF48" t="s">
        <v>47</v>
      </c>
      <c r="BG48">
        <v>47</v>
      </c>
    </row>
    <row r="49" spans="1:15">
      <c r="A49" s="1">
        <v>730</v>
      </c>
      <c r="B49" t="s">
        <v>1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f t="shared" si="0"/>
        <v>0</v>
      </c>
    </row>
    <row r="50" spans="1:15">
      <c r="A50" s="1">
        <v>730</v>
      </c>
      <c r="B50" t="s">
        <v>2</v>
      </c>
      <c r="C50">
        <v>6</v>
      </c>
      <c r="D50">
        <v>7</v>
      </c>
      <c r="E50">
        <v>8</v>
      </c>
      <c r="F50">
        <v>13</v>
      </c>
      <c r="G50">
        <v>12</v>
      </c>
      <c r="H50">
        <v>13</v>
      </c>
      <c r="I50">
        <v>19</v>
      </c>
      <c r="J50">
        <v>16</v>
      </c>
      <c r="K50">
        <v>16</v>
      </c>
      <c r="L50">
        <v>16</v>
      </c>
      <c r="M50">
        <v>20</v>
      </c>
      <c r="N50">
        <v>20</v>
      </c>
      <c r="O50">
        <f t="shared" si="0"/>
        <v>166</v>
      </c>
    </row>
    <row r="51" spans="1:15">
      <c r="A51" s="1">
        <v>730</v>
      </c>
      <c r="B51" t="s">
        <v>3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f t="shared" si="0"/>
        <v>0</v>
      </c>
    </row>
    <row r="52" spans="1:15">
      <c r="A52" s="1">
        <v>730</v>
      </c>
      <c r="B52" t="s">
        <v>4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f t="shared" si="0"/>
        <v>0</v>
      </c>
    </row>
    <row r="53" spans="1:15">
      <c r="A53" s="1">
        <v>730</v>
      </c>
      <c r="B53" t="s">
        <v>5</v>
      </c>
      <c r="C53">
        <v>0</v>
      </c>
      <c r="D53">
        <v>5</v>
      </c>
      <c r="E53">
        <v>10</v>
      </c>
      <c r="F53">
        <v>13</v>
      </c>
      <c r="G53">
        <v>14</v>
      </c>
      <c r="H53">
        <v>16</v>
      </c>
      <c r="I53">
        <v>21</v>
      </c>
      <c r="J53">
        <v>16</v>
      </c>
      <c r="K53">
        <v>16</v>
      </c>
      <c r="L53">
        <v>22</v>
      </c>
      <c r="M53">
        <v>5</v>
      </c>
      <c r="N53">
        <v>0</v>
      </c>
      <c r="O53">
        <f t="shared" si="0"/>
        <v>138</v>
      </c>
    </row>
    <row r="54" spans="1:15">
      <c r="A54" s="1">
        <v>730</v>
      </c>
      <c r="B54" t="s">
        <v>6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f t="shared" si="0"/>
        <v>0</v>
      </c>
    </row>
    <row r="55" spans="1:15">
      <c r="A55" s="1">
        <v>730</v>
      </c>
      <c r="B55" t="s">
        <v>7</v>
      </c>
      <c r="C55">
        <v>9</v>
      </c>
      <c r="D55">
        <v>9</v>
      </c>
      <c r="E55">
        <v>12</v>
      </c>
      <c r="F55">
        <v>12</v>
      </c>
      <c r="G55">
        <v>11</v>
      </c>
      <c r="H55">
        <v>21</v>
      </c>
      <c r="I55">
        <v>35</v>
      </c>
      <c r="J55">
        <v>28</v>
      </c>
      <c r="K55">
        <v>28</v>
      </c>
      <c r="L55">
        <v>28</v>
      </c>
      <c r="M55">
        <v>42</v>
      </c>
      <c r="N55">
        <v>16</v>
      </c>
      <c r="O55">
        <f t="shared" si="0"/>
        <v>251</v>
      </c>
    </row>
    <row r="56" spans="1:15">
      <c r="A56" s="1">
        <v>730</v>
      </c>
      <c r="B56" t="s">
        <v>8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f t="shared" si="0"/>
        <v>0</v>
      </c>
    </row>
    <row r="57" spans="1:15">
      <c r="A57" s="1">
        <v>730</v>
      </c>
      <c r="B57" t="s">
        <v>9</v>
      </c>
      <c r="C57">
        <v>12</v>
      </c>
      <c r="D57">
        <v>9</v>
      </c>
      <c r="E57">
        <v>15</v>
      </c>
      <c r="F57">
        <v>37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f t="shared" si="0"/>
        <v>73</v>
      </c>
    </row>
    <row r="58" spans="1:15">
      <c r="A58" s="1">
        <v>730</v>
      </c>
      <c r="B58" t="s">
        <v>10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f t="shared" si="0"/>
        <v>0</v>
      </c>
    </row>
    <row r="59" spans="1:15">
      <c r="A59" s="1">
        <v>730</v>
      </c>
      <c r="B59" t="s">
        <v>11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f t="shared" si="0"/>
        <v>0</v>
      </c>
    </row>
    <row r="60" spans="1:15">
      <c r="A60" s="1">
        <v>730</v>
      </c>
      <c r="B60" t="s">
        <v>12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f t="shared" si="0"/>
        <v>0</v>
      </c>
    </row>
    <row r="61" spans="1:15">
      <c r="A61" s="1">
        <v>730</v>
      </c>
      <c r="B61" t="s">
        <v>13</v>
      </c>
      <c r="C61">
        <v>12</v>
      </c>
      <c r="D61">
        <v>15</v>
      </c>
      <c r="E61">
        <v>17</v>
      </c>
      <c r="F61">
        <v>32</v>
      </c>
      <c r="G61">
        <v>7</v>
      </c>
      <c r="H61">
        <v>0</v>
      </c>
      <c r="I61">
        <v>1</v>
      </c>
      <c r="J61">
        <v>0</v>
      </c>
      <c r="K61">
        <v>0</v>
      </c>
      <c r="L61">
        <v>0</v>
      </c>
      <c r="M61">
        <v>0</v>
      </c>
      <c r="N61">
        <v>0</v>
      </c>
      <c r="O61">
        <f t="shared" si="0"/>
        <v>84</v>
      </c>
    </row>
    <row r="62" spans="1:15">
      <c r="A62" s="1">
        <v>730</v>
      </c>
      <c r="B62" t="s">
        <v>14</v>
      </c>
      <c r="C62">
        <v>15</v>
      </c>
      <c r="D62">
        <v>18</v>
      </c>
      <c r="E62">
        <v>16</v>
      </c>
      <c r="F62">
        <v>27</v>
      </c>
      <c r="G62">
        <v>24</v>
      </c>
      <c r="H62">
        <v>24</v>
      </c>
      <c r="I62">
        <v>30</v>
      </c>
      <c r="J62">
        <v>26</v>
      </c>
      <c r="K62">
        <v>28</v>
      </c>
      <c r="L62">
        <v>31</v>
      </c>
      <c r="M62">
        <v>7</v>
      </c>
      <c r="N62">
        <v>0</v>
      </c>
      <c r="O62">
        <f t="shared" si="0"/>
        <v>246</v>
      </c>
    </row>
    <row r="63" spans="1:15">
      <c r="A63" s="1">
        <v>730</v>
      </c>
      <c r="B63" t="s">
        <v>15</v>
      </c>
      <c r="C63">
        <v>22</v>
      </c>
      <c r="D63">
        <v>27</v>
      </c>
      <c r="E63">
        <v>31</v>
      </c>
      <c r="F63">
        <v>38</v>
      </c>
      <c r="G63">
        <v>31</v>
      </c>
      <c r="H63">
        <v>44</v>
      </c>
      <c r="I63">
        <v>70</v>
      </c>
      <c r="J63">
        <v>56</v>
      </c>
      <c r="K63">
        <v>61</v>
      </c>
      <c r="L63">
        <v>64</v>
      </c>
      <c r="M63">
        <v>32</v>
      </c>
      <c r="N63">
        <v>0</v>
      </c>
      <c r="O63">
        <f t="shared" si="0"/>
        <v>476</v>
      </c>
    </row>
    <row r="64" spans="1:15">
      <c r="A64" s="1">
        <v>730</v>
      </c>
      <c r="B64" t="s">
        <v>16</v>
      </c>
      <c r="C64">
        <v>18</v>
      </c>
      <c r="D64">
        <v>35</v>
      </c>
      <c r="E64">
        <v>14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f t="shared" si="0"/>
        <v>67</v>
      </c>
    </row>
    <row r="65" spans="1:15">
      <c r="A65" s="1">
        <v>730</v>
      </c>
      <c r="B65" t="s">
        <v>17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f t="shared" si="0"/>
        <v>0</v>
      </c>
    </row>
    <row r="66" spans="1:15">
      <c r="A66" s="1">
        <v>730</v>
      </c>
      <c r="B66" t="s">
        <v>18</v>
      </c>
      <c r="C66">
        <v>18</v>
      </c>
      <c r="D66">
        <v>20</v>
      </c>
      <c r="E66">
        <v>38</v>
      </c>
      <c r="F66">
        <v>50</v>
      </c>
      <c r="G66">
        <v>44</v>
      </c>
      <c r="H66">
        <v>44</v>
      </c>
      <c r="I66">
        <v>57</v>
      </c>
      <c r="J66">
        <v>48</v>
      </c>
      <c r="K66">
        <v>50</v>
      </c>
      <c r="L66">
        <v>25</v>
      </c>
      <c r="M66">
        <v>0</v>
      </c>
      <c r="N66">
        <v>0</v>
      </c>
      <c r="O66">
        <f t="shared" si="0"/>
        <v>394</v>
      </c>
    </row>
    <row r="67" spans="1:15">
      <c r="A67" s="1">
        <v>730</v>
      </c>
      <c r="B67" t="s">
        <v>19</v>
      </c>
      <c r="C67">
        <v>7</v>
      </c>
      <c r="D67">
        <v>7</v>
      </c>
      <c r="E67">
        <v>22</v>
      </c>
      <c r="F67">
        <v>25</v>
      </c>
      <c r="G67">
        <v>20</v>
      </c>
      <c r="H67">
        <v>23</v>
      </c>
      <c r="I67">
        <v>30</v>
      </c>
      <c r="J67">
        <v>25</v>
      </c>
      <c r="K67">
        <v>0</v>
      </c>
      <c r="L67">
        <v>3</v>
      </c>
      <c r="M67">
        <v>0</v>
      </c>
      <c r="N67">
        <v>0</v>
      </c>
      <c r="O67">
        <f t="shared" ref="O67:O130" si="4">SUM(C67:N67)</f>
        <v>162</v>
      </c>
    </row>
    <row r="68" spans="1:15">
      <c r="A68" s="1">
        <v>730</v>
      </c>
      <c r="B68" t="s">
        <v>20</v>
      </c>
      <c r="C68">
        <v>2</v>
      </c>
      <c r="D68">
        <v>6</v>
      </c>
      <c r="E68">
        <v>6</v>
      </c>
      <c r="F68">
        <v>5</v>
      </c>
      <c r="G68">
        <v>8</v>
      </c>
      <c r="H68">
        <v>19</v>
      </c>
      <c r="I68">
        <v>30</v>
      </c>
      <c r="J68">
        <v>25</v>
      </c>
      <c r="K68">
        <v>0</v>
      </c>
      <c r="L68">
        <v>1</v>
      </c>
      <c r="M68">
        <v>0</v>
      </c>
      <c r="N68">
        <v>0</v>
      </c>
      <c r="O68">
        <f t="shared" si="4"/>
        <v>102</v>
      </c>
    </row>
    <row r="69" spans="1:15">
      <c r="A69" s="1">
        <v>730</v>
      </c>
      <c r="B69" t="s">
        <v>21</v>
      </c>
      <c r="C69">
        <v>4</v>
      </c>
      <c r="D69">
        <v>14</v>
      </c>
      <c r="E69">
        <v>12</v>
      </c>
      <c r="F69">
        <v>15</v>
      </c>
      <c r="G69">
        <v>18</v>
      </c>
      <c r="H69">
        <v>22</v>
      </c>
      <c r="I69">
        <v>23</v>
      </c>
      <c r="J69">
        <v>18</v>
      </c>
      <c r="K69">
        <v>17</v>
      </c>
      <c r="L69">
        <v>19</v>
      </c>
      <c r="M69">
        <v>26</v>
      </c>
      <c r="N69">
        <v>19</v>
      </c>
      <c r="O69">
        <f t="shared" si="4"/>
        <v>207</v>
      </c>
    </row>
    <row r="70" spans="1:15">
      <c r="A70" s="1">
        <v>730</v>
      </c>
      <c r="B70" t="s">
        <v>22</v>
      </c>
      <c r="C70">
        <v>36</v>
      </c>
      <c r="D70">
        <v>39</v>
      </c>
      <c r="E70">
        <v>41</v>
      </c>
      <c r="F70">
        <v>68</v>
      </c>
      <c r="G70">
        <v>27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f t="shared" si="4"/>
        <v>211</v>
      </c>
    </row>
    <row r="71" spans="1:15">
      <c r="A71" s="1">
        <v>730</v>
      </c>
      <c r="B71" t="s">
        <v>23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f t="shared" si="4"/>
        <v>0</v>
      </c>
    </row>
    <row r="72" spans="1:15">
      <c r="A72" s="1">
        <v>730</v>
      </c>
      <c r="B72" t="s">
        <v>24</v>
      </c>
      <c r="C72">
        <v>0</v>
      </c>
      <c r="D72">
        <v>0</v>
      </c>
      <c r="E72">
        <v>4</v>
      </c>
      <c r="F72">
        <v>26</v>
      </c>
      <c r="G72">
        <v>33</v>
      </c>
      <c r="H72">
        <v>2</v>
      </c>
      <c r="I72">
        <v>4</v>
      </c>
      <c r="J72">
        <v>0</v>
      </c>
      <c r="K72">
        <v>0</v>
      </c>
      <c r="L72">
        <v>0</v>
      </c>
      <c r="M72">
        <v>0</v>
      </c>
      <c r="N72">
        <v>0</v>
      </c>
      <c r="O72">
        <f t="shared" si="4"/>
        <v>69</v>
      </c>
    </row>
    <row r="73" spans="1:15">
      <c r="A73" s="1">
        <v>730</v>
      </c>
      <c r="B73" t="s">
        <v>25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f t="shared" si="4"/>
        <v>0</v>
      </c>
    </row>
    <row r="74" spans="1:15">
      <c r="A74" s="1">
        <v>730</v>
      </c>
      <c r="B74" t="s">
        <v>26</v>
      </c>
      <c r="C74">
        <v>22</v>
      </c>
      <c r="D74">
        <v>9</v>
      </c>
      <c r="E74">
        <v>0</v>
      </c>
      <c r="F74">
        <v>0</v>
      </c>
      <c r="G74">
        <v>1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f t="shared" si="4"/>
        <v>32</v>
      </c>
    </row>
    <row r="75" spans="1:15">
      <c r="A75" s="1">
        <v>730</v>
      </c>
      <c r="B75" t="s">
        <v>27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f t="shared" si="4"/>
        <v>0</v>
      </c>
    </row>
    <row r="76" spans="1:15">
      <c r="A76" s="1">
        <v>730</v>
      </c>
      <c r="B76" t="s">
        <v>28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f t="shared" si="4"/>
        <v>0</v>
      </c>
    </row>
    <row r="77" spans="1:15">
      <c r="A77" s="1">
        <v>730</v>
      </c>
      <c r="B77" t="s">
        <v>29</v>
      </c>
      <c r="C77">
        <v>16</v>
      </c>
      <c r="D77">
        <v>13</v>
      </c>
      <c r="E77">
        <v>15</v>
      </c>
      <c r="F77">
        <v>31</v>
      </c>
      <c r="G77">
        <v>29</v>
      </c>
      <c r="H77">
        <v>13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f t="shared" si="4"/>
        <v>117</v>
      </c>
    </row>
    <row r="78" spans="1:15">
      <c r="A78" s="1">
        <v>730</v>
      </c>
      <c r="B78" t="s">
        <v>30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f t="shared" si="4"/>
        <v>0</v>
      </c>
    </row>
    <row r="79" spans="1:15">
      <c r="A79" s="1">
        <v>730</v>
      </c>
      <c r="B79" t="s">
        <v>31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7</v>
      </c>
      <c r="K79">
        <v>4</v>
      </c>
      <c r="L79">
        <v>10</v>
      </c>
      <c r="M79">
        <v>13</v>
      </c>
      <c r="N79">
        <v>8</v>
      </c>
      <c r="O79">
        <f t="shared" si="4"/>
        <v>42</v>
      </c>
    </row>
    <row r="80" spans="1:15">
      <c r="A80" s="1">
        <v>730</v>
      </c>
      <c r="B80" t="s">
        <v>32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f t="shared" si="4"/>
        <v>0</v>
      </c>
    </row>
    <row r="81" spans="1:15">
      <c r="A81" s="1">
        <v>730</v>
      </c>
      <c r="B81" t="s">
        <v>33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f t="shared" si="4"/>
        <v>0</v>
      </c>
    </row>
    <row r="82" spans="1:15">
      <c r="A82" s="1">
        <v>730</v>
      </c>
      <c r="B82" t="s">
        <v>34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f t="shared" si="4"/>
        <v>0</v>
      </c>
    </row>
    <row r="83" spans="1:15">
      <c r="A83" s="1">
        <v>730</v>
      </c>
      <c r="B83" t="s">
        <v>35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f t="shared" si="4"/>
        <v>0</v>
      </c>
    </row>
    <row r="84" spans="1:15">
      <c r="A84" s="1">
        <v>730</v>
      </c>
      <c r="B84" t="s">
        <v>36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f t="shared" si="4"/>
        <v>0</v>
      </c>
    </row>
    <row r="85" spans="1:15">
      <c r="A85" s="1">
        <v>730</v>
      </c>
      <c r="B85" t="s">
        <v>37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f t="shared" si="4"/>
        <v>0</v>
      </c>
    </row>
    <row r="86" spans="1:15">
      <c r="A86" s="1">
        <v>730</v>
      </c>
      <c r="B86" t="s">
        <v>38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f t="shared" si="4"/>
        <v>0</v>
      </c>
    </row>
    <row r="87" spans="1:15">
      <c r="A87" s="1">
        <v>730</v>
      </c>
      <c r="B87" t="s">
        <v>39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f t="shared" si="4"/>
        <v>0</v>
      </c>
    </row>
    <row r="88" spans="1:15">
      <c r="A88" s="1">
        <v>730</v>
      </c>
      <c r="B88" t="s">
        <v>40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f t="shared" si="4"/>
        <v>0</v>
      </c>
    </row>
    <row r="89" spans="1:15">
      <c r="A89" s="1">
        <v>730</v>
      </c>
      <c r="B89" t="s">
        <v>41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f t="shared" si="4"/>
        <v>0</v>
      </c>
    </row>
    <row r="90" spans="1:15">
      <c r="A90" s="1">
        <v>730</v>
      </c>
      <c r="B90" t="s">
        <v>42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f t="shared" si="4"/>
        <v>0</v>
      </c>
    </row>
    <row r="91" spans="1:15">
      <c r="A91" s="1">
        <v>730</v>
      </c>
      <c r="B91" t="s">
        <v>43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f t="shared" si="4"/>
        <v>0</v>
      </c>
    </row>
    <row r="92" spans="1:15">
      <c r="A92" s="1">
        <v>730</v>
      </c>
      <c r="B92" t="s">
        <v>44</v>
      </c>
      <c r="C92">
        <v>0</v>
      </c>
      <c r="D92">
        <v>0</v>
      </c>
      <c r="E92">
        <v>0</v>
      </c>
      <c r="F92">
        <v>0</v>
      </c>
      <c r="G92">
        <v>7</v>
      </c>
      <c r="H92">
        <v>8</v>
      </c>
      <c r="I92">
        <v>8</v>
      </c>
      <c r="J92">
        <v>11</v>
      </c>
      <c r="K92">
        <v>4</v>
      </c>
      <c r="L92">
        <v>4</v>
      </c>
      <c r="M92">
        <v>1</v>
      </c>
      <c r="N92">
        <v>0</v>
      </c>
      <c r="O92">
        <f t="shared" si="4"/>
        <v>43</v>
      </c>
    </row>
    <row r="93" spans="1:15">
      <c r="A93" s="1">
        <v>730</v>
      </c>
      <c r="B93" t="s">
        <v>45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f t="shared" si="4"/>
        <v>0</v>
      </c>
    </row>
    <row r="94" spans="1:15">
      <c r="A94" s="1">
        <v>730</v>
      </c>
      <c r="B94" t="s">
        <v>46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f t="shared" si="4"/>
        <v>0</v>
      </c>
    </row>
    <row r="95" spans="1:15">
      <c r="A95" s="1">
        <v>730</v>
      </c>
      <c r="B95" t="s">
        <v>47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f t="shared" si="4"/>
        <v>0</v>
      </c>
    </row>
    <row r="96" spans="1:15">
      <c r="A96" s="1">
        <v>1095</v>
      </c>
      <c r="B96" t="s">
        <v>1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f t="shared" si="4"/>
        <v>0</v>
      </c>
    </row>
    <row r="97" spans="1:15">
      <c r="A97" s="1">
        <v>1095</v>
      </c>
      <c r="B97" t="s">
        <v>2</v>
      </c>
      <c r="C97">
        <v>5</v>
      </c>
      <c r="D97">
        <v>7</v>
      </c>
      <c r="E97">
        <v>10</v>
      </c>
      <c r="F97">
        <v>11</v>
      </c>
      <c r="G97">
        <v>12</v>
      </c>
      <c r="H97">
        <v>12</v>
      </c>
      <c r="I97">
        <v>18</v>
      </c>
      <c r="J97">
        <v>16</v>
      </c>
      <c r="K97">
        <v>16</v>
      </c>
      <c r="L97">
        <v>20</v>
      </c>
      <c r="M97">
        <v>16</v>
      </c>
      <c r="N97">
        <v>20</v>
      </c>
      <c r="O97">
        <f t="shared" si="4"/>
        <v>163</v>
      </c>
    </row>
    <row r="98" spans="1:15">
      <c r="A98" s="1">
        <v>1095</v>
      </c>
      <c r="B98" t="s">
        <v>3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f t="shared" si="4"/>
        <v>0</v>
      </c>
    </row>
    <row r="99" spans="1:15">
      <c r="A99" s="1">
        <v>1095</v>
      </c>
      <c r="B99" t="s">
        <v>4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f t="shared" si="4"/>
        <v>0</v>
      </c>
    </row>
    <row r="100" spans="1:15">
      <c r="A100" s="1">
        <v>1095</v>
      </c>
      <c r="B100" t="s">
        <v>5</v>
      </c>
      <c r="C100">
        <v>6</v>
      </c>
      <c r="D100">
        <v>12</v>
      </c>
      <c r="E100">
        <v>21</v>
      </c>
      <c r="F100">
        <v>19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f t="shared" si="4"/>
        <v>58</v>
      </c>
    </row>
    <row r="101" spans="1:15">
      <c r="A101" s="1">
        <v>1095</v>
      </c>
      <c r="B101" t="s">
        <v>6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f t="shared" si="4"/>
        <v>0</v>
      </c>
    </row>
    <row r="102" spans="1:15">
      <c r="A102" s="1">
        <v>1095</v>
      </c>
      <c r="B102" t="s">
        <v>7</v>
      </c>
      <c r="C102">
        <v>6</v>
      </c>
      <c r="D102">
        <v>7</v>
      </c>
      <c r="E102">
        <v>13</v>
      </c>
      <c r="F102">
        <v>9</v>
      </c>
      <c r="G102">
        <v>11</v>
      </c>
      <c r="H102">
        <v>12</v>
      </c>
      <c r="I102">
        <v>15</v>
      </c>
      <c r="J102">
        <v>12</v>
      </c>
      <c r="K102">
        <v>12</v>
      </c>
      <c r="L102">
        <v>15</v>
      </c>
      <c r="M102">
        <v>20</v>
      </c>
      <c r="N102">
        <v>25</v>
      </c>
      <c r="O102">
        <f t="shared" si="4"/>
        <v>157</v>
      </c>
    </row>
    <row r="103" spans="1:15">
      <c r="A103" s="1">
        <v>1095</v>
      </c>
      <c r="B103" t="s">
        <v>8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f t="shared" si="4"/>
        <v>0</v>
      </c>
    </row>
    <row r="104" spans="1:15">
      <c r="A104" s="1">
        <v>1095</v>
      </c>
      <c r="B104" t="s">
        <v>9</v>
      </c>
      <c r="C104">
        <v>11</v>
      </c>
      <c r="D104">
        <v>5</v>
      </c>
      <c r="E104">
        <v>13</v>
      </c>
      <c r="F104">
        <v>23</v>
      </c>
      <c r="G104">
        <v>30</v>
      </c>
      <c r="H104">
        <v>12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f t="shared" si="4"/>
        <v>94</v>
      </c>
    </row>
    <row r="105" spans="1:15">
      <c r="A105" s="1">
        <v>1095</v>
      </c>
      <c r="B105" t="s">
        <v>10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f t="shared" si="4"/>
        <v>0</v>
      </c>
    </row>
    <row r="106" spans="1:15">
      <c r="A106" s="1">
        <v>1095</v>
      </c>
      <c r="B106" t="s">
        <v>11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f t="shared" si="4"/>
        <v>0</v>
      </c>
    </row>
    <row r="107" spans="1:15">
      <c r="A107" s="1">
        <v>1095</v>
      </c>
      <c r="B107" t="s">
        <v>12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f t="shared" si="4"/>
        <v>0</v>
      </c>
    </row>
    <row r="108" spans="1:15">
      <c r="A108" s="1">
        <v>1095</v>
      </c>
      <c r="B108" t="s">
        <v>13</v>
      </c>
      <c r="C108">
        <v>0</v>
      </c>
      <c r="D108">
        <v>13</v>
      </c>
      <c r="E108">
        <v>15</v>
      </c>
      <c r="F108">
        <v>17</v>
      </c>
      <c r="G108">
        <v>16</v>
      </c>
      <c r="H108">
        <v>20</v>
      </c>
      <c r="I108">
        <v>30</v>
      </c>
      <c r="J108">
        <v>31</v>
      </c>
      <c r="K108">
        <v>4</v>
      </c>
      <c r="L108">
        <v>0</v>
      </c>
      <c r="M108">
        <v>0</v>
      </c>
      <c r="N108">
        <v>0</v>
      </c>
      <c r="O108">
        <f t="shared" si="4"/>
        <v>146</v>
      </c>
    </row>
    <row r="109" spans="1:15">
      <c r="A109" s="1">
        <v>1095</v>
      </c>
      <c r="B109" t="s">
        <v>14</v>
      </c>
      <c r="C109">
        <v>12</v>
      </c>
      <c r="D109">
        <v>17</v>
      </c>
      <c r="E109">
        <v>20</v>
      </c>
      <c r="F109">
        <v>17</v>
      </c>
      <c r="G109">
        <v>21</v>
      </c>
      <c r="H109">
        <v>24</v>
      </c>
      <c r="I109">
        <v>30</v>
      </c>
      <c r="J109">
        <v>24</v>
      </c>
      <c r="K109">
        <v>24</v>
      </c>
      <c r="L109">
        <v>30</v>
      </c>
      <c r="M109">
        <v>26</v>
      </c>
      <c r="N109">
        <v>35</v>
      </c>
      <c r="O109">
        <f t="shared" si="4"/>
        <v>280</v>
      </c>
    </row>
    <row r="110" spans="1:15">
      <c r="A110" s="1">
        <v>1095</v>
      </c>
      <c r="B110" t="s">
        <v>15</v>
      </c>
      <c r="C110">
        <v>21</v>
      </c>
      <c r="D110">
        <v>28</v>
      </c>
      <c r="E110">
        <v>39</v>
      </c>
      <c r="F110">
        <v>30</v>
      </c>
      <c r="G110">
        <v>31</v>
      </c>
      <c r="H110">
        <v>42</v>
      </c>
      <c r="I110">
        <v>67</v>
      </c>
      <c r="J110">
        <v>56</v>
      </c>
      <c r="K110">
        <v>62</v>
      </c>
      <c r="L110">
        <v>80</v>
      </c>
      <c r="M110">
        <v>7</v>
      </c>
      <c r="N110">
        <v>0</v>
      </c>
      <c r="O110">
        <f t="shared" si="4"/>
        <v>463</v>
      </c>
    </row>
    <row r="111" spans="1:15">
      <c r="A111" s="1">
        <v>1095</v>
      </c>
      <c r="B111" t="s">
        <v>16</v>
      </c>
      <c r="C111">
        <v>29</v>
      </c>
      <c r="D111">
        <v>4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f t="shared" si="4"/>
        <v>33</v>
      </c>
    </row>
    <row r="112" spans="1:15">
      <c r="A112" s="1">
        <v>1095</v>
      </c>
      <c r="B112" t="s">
        <v>17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f t="shared" si="4"/>
        <v>0</v>
      </c>
    </row>
    <row r="113" spans="1:15">
      <c r="A113" s="1">
        <v>1095</v>
      </c>
      <c r="B113" t="s">
        <v>18</v>
      </c>
      <c r="C113">
        <v>16</v>
      </c>
      <c r="D113">
        <v>16</v>
      </c>
      <c r="E113">
        <v>22</v>
      </c>
      <c r="F113">
        <v>20</v>
      </c>
      <c r="G113">
        <v>34</v>
      </c>
      <c r="H113">
        <v>40</v>
      </c>
      <c r="I113">
        <v>50</v>
      </c>
      <c r="J113">
        <v>45</v>
      </c>
      <c r="K113">
        <v>45</v>
      </c>
      <c r="L113">
        <v>56</v>
      </c>
      <c r="M113">
        <v>45</v>
      </c>
      <c r="N113">
        <v>56</v>
      </c>
      <c r="O113">
        <f t="shared" si="4"/>
        <v>445</v>
      </c>
    </row>
    <row r="114" spans="1:15">
      <c r="A114" s="1">
        <v>1095</v>
      </c>
      <c r="B114" t="s">
        <v>19</v>
      </c>
      <c r="C114">
        <v>6</v>
      </c>
      <c r="D114">
        <v>8</v>
      </c>
      <c r="E114">
        <v>16</v>
      </c>
      <c r="F114">
        <v>19</v>
      </c>
      <c r="G114">
        <v>19</v>
      </c>
      <c r="H114">
        <v>21</v>
      </c>
      <c r="I114">
        <v>21</v>
      </c>
      <c r="J114">
        <v>17</v>
      </c>
      <c r="K114">
        <v>19</v>
      </c>
      <c r="L114">
        <v>21</v>
      </c>
      <c r="M114">
        <v>18</v>
      </c>
      <c r="N114">
        <v>27</v>
      </c>
      <c r="O114">
        <f t="shared" si="4"/>
        <v>212</v>
      </c>
    </row>
    <row r="115" spans="1:15">
      <c r="A115" s="1">
        <v>1095</v>
      </c>
      <c r="B115" t="s">
        <v>20</v>
      </c>
      <c r="C115">
        <v>2</v>
      </c>
      <c r="D115">
        <v>6</v>
      </c>
      <c r="E115">
        <v>8</v>
      </c>
      <c r="F115">
        <v>5</v>
      </c>
      <c r="G115">
        <v>6</v>
      </c>
      <c r="H115">
        <v>17</v>
      </c>
      <c r="I115">
        <v>28</v>
      </c>
      <c r="J115">
        <v>24</v>
      </c>
      <c r="K115">
        <v>17</v>
      </c>
      <c r="L115">
        <v>1</v>
      </c>
      <c r="M115">
        <v>0</v>
      </c>
      <c r="N115">
        <v>0</v>
      </c>
      <c r="O115">
        <f t="shared" si="4"/>
        <v>114</v>
      </c>
    </row>
    <row r="116" spans="1:15">
      <c r="A116" s="1">
        <v>1095</v>
      </c>
      <c r="B116" t="s">
        <v>21</v>
      </c>
      <c r="C116">
        <v>5</v>
      </c>
      <c r="D116">
        <v>12</v>
      </c>
      <c r="E116">
        <v>15</v>
      </c>
      <c r="F116">
        <v>12</v>
      </c>
      <c r="G116">
        <v>12</v>
      </c>
      <c r="H116">
        <v>12</v>
      </c>
      <c r="I116">
        <v>26</v>
      </c>
      <c r="J116">
        <v>20</v>
      </c>
      <c r="K116">
        <v>18</v>
      </c>
      <c r="L116">
        <v>23</v>
      </c>
      <c r="M116">
        <v>21</v>
      </c>
      <c r="N116">
        <v>28</v>
      </c>
      <c r="O116">
        <f t="shared" si="4"/>
        <v>204</v>
      </c>
    </row>
    <row r="117" spans="1:15">
      <c r="A117" s="1">
        <v>1095</v>
      </c>
      <c r="B117" t="s">
        <v>22</v>
      </c>
      <c r="C117">
        <v>24</v>
      </c>
      <c r="D117">
        <v>26</v>
      </c>
      <c r="E117">
        <v>48</v>
      </c>
      <c r="F117">
        <v>45</v>
      </c>
      <c r="G117">
        <v>52</v>
      </c>
      <c r="H117">
        <v>17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f t="shared" si="4"/>
        <v>212</v>
      </c>
    </row>
    <row r="118" spans="1:15">
      <c r="A118" s="1">
        <v>1095</v>
      </c>
      <c r="B118" t="s">
        <v>23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f t="shared" si="4"/>
        <v>0</v>
      </c>
    </row>
    <row r="119" spans="1:15">
      <c r="A119" s="1">
        <v>1095</v>
      </c>
      <c r="B119" t="s">
        <v>24</v>
      </c>
      <c r="C119">
        <v>0</v>
      </c>
      <c r="D119">
        <v>0</v>
      </c>
      <c r="E119">
        <v>8</v>
      </c>
      <c r="F119">
        <v>23</v>
      </c>
      <c r="G119">
        <v>34</v>
      </c>
      <c r="H119">
        <v>11</v>
      </c>
      <c r="I119">
        <v>0</v>
      </c>
      <c r="J119">
        <v>2</v>
      </c>
      <c r="K119">
        <v>0</v>
      </c>
      <c r="L119">
        <v>0</v>
      </c>
      <c r="M119">
        <v>0</v>
      </c>
      <c r="N119">
        <v>0</v>
      </c>
      <c r="O119">
        <f t="shared" si="4"/>
        <v>78</v>
      </c>
    </row>
    <row r="120" spans="1:15">
      <c r="A120" s="1">
        <v>1095</v>
      </c>
      <c r="B120" t="s">
        <v>25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f t="shared" si="4"/>
        <v>0</v>
      </c>
    </row>
    <row r="121" spans="1:15">
      <c r="A121" s="1">
        <v>1095</v>
      </c>
      <c r="B121" t="s">
        <v>26</v>
      </c>
      <c r="C121">
        <v>24</v>
      </c>
      <c r="D121">
        <v>7</v>
      </c>
      <c r="E121">
        <v>0</v>
      </c>
      <c r="F121">
        <v>1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f t="shared" si="4"/>
        <v>32</v>
      </c>
    </row>
    <row r="122" spans="1:15">
      <c r="A122" s="1">
        <v>1095</v>
      </c>
      <c r="B122" t="s">
        <v>27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f t="shared" si="4"/>
        <v>0</v>
      </c>
    </row>
    <row r="123" spans="1:15">
      <c r="A123" s="1">
        <v>1095</v>
      </c>
      <c r="B123" t="s">
        <v>28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f t="shared" si="4"/>
        <v>0</v>
      </c>
    </row>
    <row r="124" spans="1:15">
      <c r="A124" s="1">
        <v>1095</v>
      </c>
      <c r="B124" t="s">
        <v>29</v>
      </c>
      <c r="C124">
        <v>17</v>
      </c>
      <c r="D124">
        <v>12</v>
      </c>
      <c r="E124">
        <v>17</v>
      </c>
      <c r="F124">
        <v>21</v>
      </c>
      <c r="G124">
        <v>31</v>
      </c>
      <c r="H124">
        <v>19</v>
      </c>
      <c r="I124">
        <v>20</v>
      </c>
      <c r="J124">
        <v>18</v>
      </c>
      <c r="K124">
        <v>18</v>
      </c>
      <c r="L124">
        <v>4</v>
      </c>
      <c r="M124">
        <v>0</v>
      </c>
      <c r="N124">
        <v>0</v>
      </c>
      <c r="O124">
        <f t="shared" si="4"/>
        <v>177</v>
      </c>
    </row>
    <row r="125" spans="1:15">
      <c r="A125" s="1">
        <v>1095</v>
      </c>
      <c r="B125" t="s">
        <v>30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f t="shared" si="4"/>
        <v>0</v>
      </c>
    </row>
    <row r="126" spans="1:15">
      <c r="A126" s="1">
        <v>1095</v>
      </c>
      <c r="B126" t="s">
        <v>31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10</v>
      </c>
      <c r="M126">
        <v>12</v>
      </c>
      <c r="N126">
        <v>13</v>
      </c>
      <c r="O126">
        <f t="shared" si="4"/>
        <v>35</v>
      </c>
    </row>
    <row r="127" spans="1:15">
      <c r="A127" s="1">
        <v>1095</v>
      </c>
      <c r="B127" t="s">
        <v>32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f t="shared" si="4"/>
        <v>0</v>
      </c>
    </row>
    <row r="128" spans="1:15">
      <c r="A128" s="1">
        <v>1095</v>
      </c>
      <c r="B128" t="s">
        <v>33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f t="shared" si="4"/>
        <v>0</v>
      </c>
    </row>
    <row r="129" spans="1:15">
      <c r="A129" s="1">
        <v>1095</v>
      </c>
      <c r="B129" t="s">
        <v>34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f t="shared" si="4"/>
        <v>0</v>
      </c>
    </row>
    <row r="130" spans="1:15">
      <c r="A130" s="1">
        <v>1095</v>
      </c>
      <c r="B130" t="s">
        <v>35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f t="shared" si="4"/>
        <v>0</v>
      </c>
    </row>
    <row r="131" spans="1:15">
      <c r="A131" s="1">
        <v>1095</v>
      </c>
      <c r="B131" t="s">
        <v>36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f t="shared" ref="O131:O194" si="5">SUM(C131:N131)</f>
        <v>0</v>
      </c>
    </row>
    <row r="132" spans="1:15">
      <c r="A132" s="1">
        <v>1095</v>
      </c>
      <c r="B132" t="s">
        <v>37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f t="shared" si="5"/>
        <v>0</v>
      </c>
    </row>
    <row r="133" spans="1:15">
      <c r="A133" s="1">
        <v>1095</v>
      </c>
      <c r="B133" t="s">
        <v>38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f t="shared" si="5"/>
        <v>0</v>
      </c>
    </row>
    <row r="134" spans="1:15">
      <c r="A134" s="1">
        <v>1095</v>
      </c>
      <c r="B134" t="s">
        <v>39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f t="shared" si="5"/>
        <v>0</v>
      </c>
    </row>
    <row r="135" spans="1:15">
      <c r="A135" s="1">
        <v>1095</v>
      </c>
      <c r="B135" t="s">
        <v>40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f t="shared" si="5"/>
        <v>0</v>
      </c>
    </row>
    <row r="136" spans="1:15">
      <c r="A136" s="1">
        <v>1095</v>
      </c>
      <c r="B136" t="s">
        <v>41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f t="shared" si="5"/>
        <v>0</v>
      </c>
    </row>
    <row r="137" spans="1:15">
      <c r="A137" s="1">
        <v>1095</v>
      </c>
      <c r="B137" t="s">
        <v>42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f t="shared" si="5"/>
        <v>0</v>
      </c>
    </row>
    <row r="138" spans="1:15">
      <c r="A138" s="1">
        <v>1095</v>
      </c>
      <c r="B138" t="s">
        <v>43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f t="shared" si="5"/>
        <v>0</v>
      </c>
    </row>
    <row r="139" spans="1:15">
      <c r="A139" s="1">
        <v>1095</v>
      </c>
      <c r="B139" t="s">
        <v>44</v>
      </c>
      <c r="C139">
        <v>1</v>
      </c>
      <c r="D139">
        <v>0</v>
      </c>
      <c r="E139">
        <v>0</v>
      </c>
      <c r="F139">
        <v>0</v>
      </c>
      <c r="G139">
        <v>9</v>
      </c>
      <c r="H139">
        <v>8</v>
      </c>
      <c r="I139">
        <v>7</v>
      </c>
      <c r="J139">
        <v>11</v>
      </c>
      <c r="K139">
        <v>4</v>
      </c>
      <c r="L139">
        <v>4</v>
      </c>
      <c r="M139">
        <v>0</v>
      </c>
      <c r="N139">
        <v>0</v>
      </c>
      <c r="O139">
        <f t="shared" si="5"/>
        <v>44</v>
      </c>
    </row>
    <row r="140" spans="1:15">
      <c r="A140" s="1">
        <v>1095</v>
      </c>
      <c r="B140" t="s">
        <v>45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f t="shared" si="5"/>
        <v>0</v>
      </c>
    </row>
    <row r="141" spans="1:15">
      <c r="A141" s="1">
        <v>1095</v>
      </c>
      <c r="B141" t="s">
        <v>46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f t="shared" si="5"/>
        <v>0</v>
      </c>
    </row>
    <row r="142" spans="1:15">
      <c r="A142" s="1">
        <v>1095</v>
      </c>
      <c r="B142" t="s">
        <v>47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f t="shared" si="5"/>
        <v>0</v>
      </c>
    </row>
    <row r="143" spans="1:15">
      <c r="A143" s="1">
        <v>1460</v>
      </c>
      <c r="B143" t="s">
        <v>1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f t="shared" si="5"/>
        <v>0</v>
      </c>
    </row>
    <row r="144" spans="1:15">
      <c r="A144" s="1">
        <v>1460</v>
      </c>
      <c r="B144" t="s">
        <v>2</v>
      </c>
      <c r="C144">
        <v>5</v>
      </c>
      <c r="D144">
        <v>7</v>
      </c>
      <c r="E144">
        <v>10</v>
      </c>
      <c r="F144">
        <v>9</v>
      </c>
      <c r="G144">
        <v>12</v>
      </c>
      <c r="H144">
        <v>15</v>
      </c>
      <c r="I144">
        <v>15</v>
      </c>
      <c r="J144">
        <v>16</v>
      </c>
      <c r="K144">
        <v>16</v>
      </c>
      <c r="L144">
        <v>21</v>
      </c>
      <c r="M144">
        <v>16</v>
      </c>
      <c r="N144">
        <v>20</v>
      </c>
      <c r="O144">
        <f t="shared" si="5"/>
        <v>162</v>
      </c>
    </row>
    <row r="145" spans="1:15">
      <c r="A145" s="1">
        <v>1460</v>
      </c>
      <c r="B145" t="s">
        <v>3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f t="shared" si="5"/>
        <v>0</v>
      </c>
    </row>
    <row r="146" spans="1:15">
      <c r="A146" s="1">
        <v>1460</v>
      </c>
      <c r="B146" t="s">
        <v>4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f t="shared" si="5"/>
        <v>0</v>
      </c>
    </row>
    <row r="147" spans="1:15">
      <c r="A147" s="1">
        <v>1460</v>
      </c>
      <c r="B147" t="s">
        <v>5</v>
      </c>
      <c r="C147">
        <v>9</v>
      </c>
      <c r="D147">
        <v>15</v>
      </c>
      <c r="E147">
        <v>29</v>
      </c>
      <c r="F147">
        <v>2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f t="shared" si="5"/>
        <v>55</v>
      </c>
    </row>
    <row r="148" spans="1:15">
      <c r="A148" s="1">
        <v>1460</v>
      </c>
      <c r="B148" t="s">
        <v>6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f t="shared" si="5"/>
        <v>0</v>
      </c>
    </row>
    <row r="149" spans="1:15">
      <c r="A149" s="1">
        <v>1460</v>
      </c>
      <c r="B149" t="s">
        <v>7</v>
      </c>
      <c r="C149">
        <v>8</v>
      </c>
      <c r="D149">
        <v>9</v>
      </c>
      <c r="E149">
        <v>15</v>
      </c>
      <c r="F149">
        <v>9</v>
      </c>
      <c r="G149">
        <v>10</v>
      </c>
      <c r="H149">
        <v>14</v>
      </c>
      <c r="I149">
        <v>14</v>
      </c>
      <c r="J149">
        <v>19</v>
      </c>
      <c r="K149">
        <v>20</v>
      </c>
      <c r="L149">
        <v>27</v>
      </c>
      <c r="M149">
        <v>28</v>
      </c>
      <c r="N149">
        <v>39</v>
      </c>
      <c r="O149">
        <f t="shared" si="5"/>
        <v>212</v>
      </c>
    </row>
    <row r="150" spans="1:15">
      <c r="A150" s="1">
        <v>1460</v>
      </c>
      <c r="B150" t="s">
        <v>8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f t="shared" si="5"/>
        <v>0</v>
      </c>
    </row>
    <row r="151" spans="1:15">
      <c r="A151" s="1">
        <v>1460</v>
      </c>
      <c r="B151" t="s">
        <v>9</v>
      </c>
      <c r="C151">
        <v>10</v>
      </c>
      <c r="D151">
        <v>4</v>
      </c>
      <c r="E151">
        <v>9</v>
      </c>
      <c r="F151">
        <v>15</v>
      </c>
      <c r="G151">
        <v>24</v>
      </c>
      <c r="H151">
        <v>26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f t="shared" si="5"/>
        <v>88</v>
      </c>
    </row>
    <row r="152" spans="1:15">
      <c r="A152" s="1">
        <v>1460</v>
      </c>
      <c r="B152" t="s">
        <v>10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f t="shared" si="5"/>
        <v>0</v>
      </c>
    </row>
    <row r="153" spans="1:15">
      <c r="A153" s="1">
        <v>1460</v>
      </c>
      <c r="B153" t="s">
        <v>11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f t="shared" si="5"/>
        <v>0</v>
      </c>
    </row>
    <row r="154" spans="1:15">
      <c r="A154" s="1">
        <v>1460</v>
      </c>
      <c r="B154" t="s">
        <v>12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f t="shared" si="5"/>
        <v>0</v>
      </c>
    </row>
    <row r="155" spans="1:15">
      <c r="A155" s="1">
        <v>1460</v>
      </c>
      <c r="B155" t="s">
        <v>13</v>
      </c>
      <c r="C155">
        <v>0</v>
      </c>
      <c r="D155">
        <v>1</v>
      </c>
      <c r="E155">
        <v>13</v>
      </c>
      <c r="F155">
        <v>10</v>
      </c>
      <c r="G155">
        <v>16</v>
      </c>
      <c r="H155">
        <v>20</v>
      </c>
      <c r="I155">
        <v>16</v>
      </c>
      <c r="J155">
        <v>17</v>
      </c>
      <c r="K155">
        <v>23</v>
      </c>
      <c r="L155">
        <v>30</v>
      </c>
      <c r="M155">
        <v>26</v>
      </c>
      <c r="N155">
        <v>32</v>
      </c>
      <c r="O155">
        <f t="shared" si="5"/>
        <v>204</v>
      </c>
    </row>
    <row r="156" spans="1:15">
      <c r="A156" s="1">
        <v>1460</v>
      </c>
      <c r="B156" t="s">
        <v>14</v>
      </c>
      <c r="C156">
        <v>12</v>
      </c>
      <c r="D156">
        <v>13</v>
      </c>
      <c r="E156">
        <v>20</v>
      </c>
      <c r="F156">
        <v>16</v>
      </c>
      <c r="G156">
        <v>19</v>
      </c>
      <c r="H156">
        <v>28</v>
      </c>
      <c r="I156">
        <v>24</v>
      </c>
      <c r="J156">
        <v>24</v>
      </c>
      <c r="K156">
        <v>24</v>
      </c>
      <c r="L156">
        <v>30</v>
      </c>
      <c r="M156">
        <v>24</v>
      </c>
      <c r="N156">
        <v>35</v>
      </c>
      <c r="O156">
        <f t="shared" si="5"/>
        <v>269</v>
      </c>
    </row>
    <row r="157" spans="1:15">
      <c r="A157" s="1">
        <v>1460</v>
      </c>
      <c r="B157" t="s">
        <v>15</v>
      </c>
      <c r="C157">
        <v>22</v>
      </c>
      <c r="D157">
        <v>27</v>
      </c>
      <c r="E157">
        <v>38</v>
      </c>
      <c r="F157">
        <v>29</v>
      </c>
      <c r="G157">
        <v>32</v>
      </c>
      <c r="H157">
        <v>53</v>
      </c>
      <c r="I157">
        <v>48</v>
      </c>
      <c r="J157">
        <v>48</v>
      </c>
      <c r="K157">
        <v>53</v>
      </c>
      <c r="L157">
        <v>76</v>
      </c>
      <c r="M157">
        <v>63</v>
      </c>
      <c r="N157">
        <v>44</v>
      </c>
      <c r="O157">
        <f t="shared" si="5"/>
        <v>533</v>
      </c>
    </row>
    <row r="158" spans="1:15">
      <c r="A158" s="1">
        <v>1460</v>
      </c>
      <c r="B158" t="s">
        <v>16</v>
      </c>
      <c r="C158">
        <v>19</v>
      </c>
      <c r="D158">
        <v>18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f t="shared" si="5"/>
        <v>37</v>
      </c>
    </row>
    <row r="159" spans="1:15">
      <c r="A159" s="1">
        <v>1460</v>
      </c>
      <c r="B159" t="s">
        <v>17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f t="shared" si="5"/>
        <v>0</v>
      </c>
    </row>
    <row r="160" spans="1:15">
      <c r="A160" s="1">
        <v>1460</v>
      </c>
      <c r="B160" t="s">
        <v>18</v>
      </c>
      <c r="C160">
        <v>15</v>
      </c>
      <c r="D160">
        <v>15</v>
      </c>
      <c r="E160">
        <v>21</v>
      </c>
      <c r="F160">
        <v>16</v>
      </c>
      <c r="G160">
        <v>23</v>
      </c>
      <c r="H160">
        <v>43</v>
      </c>
      <c r="I160">
        <v>40</v>
      </c>
      <c r="J160">
        <v>41</v>
      </c>
      <c r="K160">
        <v>40</v>
      </c>
      <c r="L160">
        <v>52</v>
      </c>
      <c r="M160">
        <v>45</v>
      </c>
      <c r="N160">
        <v>55</v>
      </c>
      <c r="O160">
        <f t="shared" si="5"/>
        <v>406</v>
      </c>
    </row>
    <row r="161" spans="1:15">
      <c r="A161" s="1">
        <v>1460</v>
      </c>
      <c r="B161" t="s">
        <v>19</v>
      </c>
      <c r="C161">
        <v>5</v>
      </c>
      <c r="D161">
        <v>6</v>
      </c>
      <c r="E161">
        <v>10</v>
      </c>
      <c r="F161">
        <v>16</v>
      </c>
      <c r="G161">
        <v>18</v>
      </c>
      <c r="H161">
        <v>22</v>
      </c>
      <c r="I161">
        <v>17</v>
      </c>
      <c r="J161">
        <v>18</v>
      </c>
      <c r="K161">
        <v>17</v>
      </c>
      <c r="L161">
        <v>21</v>
      </c>
      <c r="M161">
        <v>16</v>
      </c>
      <c r="N161">
        <v>21</v>
      </c>
      <c r="O161">
        <f t="shared" si="5"/>
        <v>187</v>
      </c>
    </row>
    <row r="162" spans="1:15">
      <c r="A162" s="1">
        <v>1460</v>
      </c>
      <c r="B162" t="s">
        <v>20</v>
      </c>
      <c r="C162">
        <v>1</v>
      </c>
      <c r="D162">
        <v>5</v>
      </c>
      <c r="E162">
        <v>7</v>
      </c>
      <c r="F162">
        <v>5</v>
      </c>
      <c r="G162">
        <v>5</v>
      </c>
      <c r="H162">
        <v>14</v>
      </c>
      <c r="I162">
        <v>24</v>
      </c>
      <c r="J162">
        <v>24</v>
      </c>
      <c r="K162">
        <v>24</v>
      </c>
      <c r="L162">
        <v>31</v>
      </c>
      <c r="M162">
        <v>1</v>
      </c>
      <c r="N162">
        <v>0</v>
      </c>
      <c r="O162">
        <f t="shared" si="5"/>
        <v>141</v>
      </c>
    </row>
    <row r="163" spans="1:15">
      <c r="A163" s="1">
        <v>1460</v>
      </c>
      <c r="B163" t="s">
        <v>21</v>
      </c>
      <c r="C163">
        <v>6</v>
      </c>
      <c r="D163">
        <v>10</v>
      </c>
      <c r="E163">
        <v>15</v>
      </c>
      <c r="F163">
        <v>12</v>
      </c>
      <c r="G163">
        <v>12</v>
      </c>
      <c r="H163">
        <v>15</v>
      </c>
      <c r="I163">
        <v>12</v>
      </c>
      <c r="J163">
        <v>15</v>
      </c>
      <c r="K163">
        <v>19</v>
      </c>
      <c r="L163">
        <v>27</v>
      </c>
      <c r="M163">
        <v>20</v>
      </c>
      <c r="N163">
        <v>25</v>
      </c>
      <c r="O163">
        <f t="shared" si="5"/>
        <v>188</v>
      </c>
    </row>
    <row r="164" spans="1:15">
      <c r="A164" s="1">
        <v>1460</v>
      </c>
      <c r="B164" t="s">
        <v>22</v>
      </c>
      <c r="C164">
        <v>35</v>
      </c>
      <c r="D164">
        <v>36</v>
      </c>
      <c r="E164">
        <v>49</v>
      </c>
      <c r="F164">
        <v>40</v>
      </c>
      <c r="G164">
        <v>36</v>
      </c>
      <c r="H164">
        <v>23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f t="shared" si="5"/>
        <v>219</v>
      </c>
    </row>
    <row r="165" spans="1:15">
      <c r="A165" s="1">
        <v>1460</v>
      </c>
      <c r="B165" t="s">
        <v>23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f t="shared" si="5"/>
        <v>0</v>
      </c>
    </row>
    <row r="166" spans="1:15">
      <c r="A166" s="1">
        <v>1460</v>
      </c>
      <c r="B166" t="s">
        <v>24</v>
      </c>
      <c r="C166">
        <v>0</v>
      </c>
      <c r="D166">
        <v>0</v>
      </c>
      <c r="E166">
        <v>4</v>
      </c>
      <c r="F166">
        <v>19</v>
      </c>
      <c r="G166">
        <v>26</v>
      </c>
      <c r="H166">
        <v>27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f t="shared" si="5"/>
        <v>76</v>
      </c>
    </row>
    <row r="167" spans="1:15">
      <c r="A167" s="1">
        <v>1460</v>
      </c>
      <c r="B167" t="s">
        <v>25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f t="shared" si="5"/>
        <v>0</v>
      </c>
    </row>
    <row r="168" spans="1:15">
      <c r="A168" s="1">
        <v>1460</v>
      </c>
      <c r="B168" t="s">
        <v>26</v>
      </c>
      <c r="C168">
        <v>23</v>
      </c>
      <c r="D168">
        <v>9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f t="shared" si="5"/>
        <v>32</v>
      </c>
    </row>
    <row r="169" spans="1:15">
      <c r="A169" s="1">
        <v>1460</v>
      </c>
      <c r="B169" t="s">
        <v>27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f t="shared" si="5"/>
        <v>0</v>
      </c>
    </row>
    <row r="170" spans="1:15">
      <c r="A170" s="1">
        <v>1460</v>
      </c>
      <c r="B170" t="s">
        <v>28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f t="shared" si="5"/>
        <v>0</v>
      </c>
    </row>
    <row r="171" spans="1:15">
      <c r="A171" s="1">
        <v>1460</v>
      </c>
      <c r="B171" t="s">
        <v>29</v>
      </c>
      <c r="C171">
        <v>14</v>
      </c>
      <c r="D171">
        <v>12</v>
      </c>
      <c r="E171">
        <v>18</v>
      </c>
      <c r="F171">
        <v>21</v>
      </c>
      <c r="G171">
        <v>27</v>
      </c>
      <c r="H171">
        <v>23</v>
      </c>
      <c r="I171">
        <v>20</v>
      </c>
      <c r="J171">
        <v>16</v>
      </c>
      <c r="K171">
        <v>25</v>
      </c>
      <c r="L171">
        <v>24</v>
      </c>
      <c r="M171">
        <v>17</v>
      </c>
      <c r="N171">
        <v>16</v>
      </c>
      <c r="O171">
        <f t="shared" si="5"/>
        <v>233</v>
      </c>
    </row>
    <row r="172" spans="1:15">
      <c r="A172" s="1">
        <v>1460</v>
      </c>
      <c r="B172" t="s">
        <v>30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f t="shared" si="5"/>
        <v>0</v>
      </c>
    </row>
    <row r="173" spans="1:15">
      <c r="A173" s="1">
        <v>1460</v>
      </c>
      <c r="B173" t="s">
        <v>31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6</v>
      </c>
      <c r="N173">
        <v>12</v>
      </c>
      <c r="O173">
        <f t="shared" si="5"/>
        <v>18</v>
      </c>
    </row>
    <row r="174" spans="1:15">
      <c r="A174" s="1">
        <v>1460</v>
      </c>
      <c r="B174" t="s">
        <v>32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f t="shared" si="5"/>
        <v>0</v>
      </c>
    </row>
    <row r="175" spans="1:15">
      <c r="A175" s="1">
        <v>1460</v>
      </c>
      <c r="B175" t="s">
        <v>33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f t="shared" si="5"/>
        <v>0</v>
      </c>
    </row>
    <row r="176" spans="1:15">
      <c r="A176" s="1">
        <v>1460</v>
      </c>
      <c r="B176" t="s">
        <v>34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f t="shared" si="5"/>
        <v>0</v>
      </c>
    </row>
    <row r="177" spans="1:15">
      <c r="A177" s="1">
        <v>1460</v>
      </c>
      <c r="B177" t="s">
        <v>35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f t="shared" si="5"/>
        <v>0</v>
      </c>
    </row>
    <row r="178" spans="1:15">
      <c r="A178" s="1">
        <v>1460</v>
      </c>
      <c r="B178" t="s">
        <v>36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f t="shared" si="5"/>
        <v>0</v>
      </c>
    </row>
    <row r="179" spans="1:15">
      <c r="A179" s="1">
        <v>1460</v>
      </c>
      <c r="B179" t="s">
        <v>37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f t="shared" si="5"/>
        <v>0</v>
      </c>
    </row>
    <row r="180" spans="1:15">
      <c r="A180" s="1">
        <v>1460</v>
      </c>
      <c r="B180" t="s">
        <v>38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f t="shared" si="5"/>
        <v>0</v>
      </c>
    </row>
    <row r="181" spans="1:15">
      <c r="A181" s="1">
        <v>1460</v>
      </c>
      <c r="B181" t="s">
        <v>39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f t="shared" si="5"/>
        <v>0</v>
      </c>
    </row>
    <row r="182" spans="1:15">
      <c r="A182" s="1">
        <v>1460</v>
      </c>
      <c r="B182" t="s">
        <v>40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f t="shared" si="5"/>
        <v>0</v>
      </c>
    </row>
    <row r="183" spans="1:15">
      <c r="A183" s="1">
        <v>1460</v>
      </c>
      <c r="B183" t="s">
        <v>41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>
        <f t="shared" si="5"/>
        <v>0</v>
      </c>
    </row>
    <row r="184" spans="1:15">
      <c r="A184" s="1">
        <v>1460</v>
      </c>
      <c r="B184" t="s">
        <v>42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f t="shared" si="5"/>
        <v>0</v>
      </c>
    </row>
    <row r="185" spans="1:15">
      <c r="A185" s="1">
        <v>1460</v>
      </c>
      <c r="B185" t="s">
        <v>43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f t="shared" si="5"/>
        <v>0</v>
      </c>
    </row>
    <row r="186" spans="1:15">
      <c r="A186" s="1">
        <v>1460</v>
      </c>
      <c r="B186" t="s">
        <v>44</v>
      </c>
      <c r="C186">
        <v>1</v>
      </c>
      <c r="D186">
        <v>0</v>
      </c>
      <c r="E186">
        <v>0</v>
      </c>
      <c r="F186">
        <v>0</v>
      </c>
      <c r="G186">
        <v>7</v>
      </c>
      <c r="H186">
        <v>11</v>
      </c>
      <c r="I186">
        <v>5</v>
      </c>
      <c r="J186">
        <v>12</v>
      </c>
      <c r="K186">
        <v>4</v>
      </c>
      <c r="L186">
        <v>5</v>
      </c>
      <c r="M186">
        <v>0</v>
      </c>
      <c r="N186">
        <v>0</v>
      </c>
      <c r="O186">
        <f t="shared" si="5"/>
        <v>45</v>
      </c>
    </row>
    <row r="187" spans="1:15">
      <c r="A187" s="1">
        <v>1460</v>
      </c>
      <c r="B187" t="s">
        <v>45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f t="shared" si="5"/>
        <v>0</v>
      </c>
    </row>
    <row r="188" spans="1:15">
      <c r="A188" s="1">
        <v>1460</v>
      </c>
      <c r="B188" t="s">
        <v>46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f t="shared" si="5"/>
        <v>0</v>
      </c>
    </row>
    <row r="189" spans="1:15">
      <c r="A189" s="1">
        <v>1460</v>
      </c>
      <c r="B189" t="s">
        <v>47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f t="shared" si="5"/>
        <v>0</v>
      </c>
    </row>
    <row r="190" spans="1:15">
      <c r="A190" s="1">
        <v>1825</v>
      </c>
      <c r="B190" t="s">
        <v>1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f t="shared" si="5"/>
        <v>0</v>
      </c>
    </row>
    <row r="191" spans="1:15">
      <c r="A191" s="1">
        <v>1825</v>
      </c>
      <c r="B191" t="s">
        <v>2</v>
      </c>
      <c r="C191">
        <v>4</v>
      </c>
      <c r="D191">
        <v>10</v>
      </c>
      <c r="E191">
        <v>8</v>
      </c>
      <c r="F191">
        <v>8</v>
      </c>
      <c r="G191">
        <v>11</v>
      </c>
      <c r="H191">
        <v>15</v>
      </c>
      <c r="I191">
        <v>15</v>
      </c>
      <c r="J191">
        <v>16</v>
      </c>
      <c r="K191">
        <v>20</v>
      </c>
      <c r="L191">
        <v>16</v>
      </c>
      <c r="M191">
        <v>16</v>
      </c>
      <c r="N191">
        <v>20</v>
      </c>
      <c r="O191">
        <f t="shared" si="5"/>
        <v>159</v>
      </c>
    </row>
    <row r="192" spans="1:15">
      <c r="A192" s="1">
        <v>1825</v>
      </c>
      <c r="B192" t="s">
        <v>3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f t="shared" si="5"/>
        <v>0</v>
      </c>
    </row>
    <row r="193" spans="1:15">
      <c r="A193" s="1">
        <v>1825</v>
      </c>
      <c r="B193" t="s">
        <v>4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f t="shared" si="5"/>
        <v>0</v>
      </c>
    </row>
    <row r="194" spans="1:15">
      <c r="A194" s="1">
        <v>1825</v>
      </c>
      <c r="B194" t="s">
        <v>5</v>
      </c>
      <c r="C194">
        <v>10</v>
      </c>
      <c r="D194">
        <v>25</v>
      </c>
      <c r="E194">
        <v>14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f t="shared" si="5"/>
        <v>49</v>
      </c>
    </row>
    <row r="195" spans="1:15">
      <c r="A195" s="1">
        <v>1825</v>
      </c>
      <c r="B195" t="s">
        <v>6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f t="shared" ref="O195:O258" si="6">SUM(C195:N195)</f>
        <v>0</v>
      </c>
    </row>
    <row r="196" spans="1:15">
      <c r="A196" s="1">
        <v>1825</v>
      </c>
      <c r="B196" t="s">
        <v>7</v>
      </c>
      <c r="C196">
        <v>8</v>
      </c>
      <c r="D196">
        <v>11</v>
      </c>
      <c r="E196">
        <v>12</v>
      </c>
      <c r="F196">
        <v>9</v>
      </c>
      <c r="G196">
        <v>10</v>
      </c>
      <c r="H196">
        <v>14</v>
      </c>
      <c r="I196">
        <v>10</v>
      </c>
      <c r="J196">
        <v>16</v>
      </c>
      <c r="K196">
        <v>21</v>
      </c>
      <c r="L196">
        <v>28</v>
      </c>
      <c r="M196">
        <v>28</v>
      </c>
      <c r="N196">
        <v>39</v>
      </c>
      <c r="O196">
        <f t="shared" si="6"/>
        <v>206</v>
      </c>
    </row>
    <row r="197" spans="1:15">
      <c r="A197" s="1">
        <v>1825</v>
      </c>
      <c r="B197" t="s">
        <v>8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f t="shared" si="6"/>
        <v>0</v>
      </c>
    </row>
    <row r="198" spans="1:15">
      <c r="A198" s="1">
        <v>1825</v>
      </c>
      <c r="B198" t="s">
        <v>9</v>
      </c>
      <c r="C198">
        <v>9</v>
      </c>
      <c r="D198">
        <v>5</v>
      </c>
      <c r="E198">
        <v>4</v>
      </c>
      <c r="F198">
        <v>9</v>
      </c>
      <c r="G198">
        <v>15</v>
      </c>
      <c r="H198">
        <v>40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2</v>
      </c>
      <c r="O198">
        <f t="shared" si="6"/>
        <v>84</v>
      </c>
    </row>
    <row r="199" spans="1:15">
      <c r="A199" s="1">
        <v>1825</v>
      </c>
      <c r="B199" t="s">
        <v>10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f t="shared" si="6"/>
        <v>0</v>
      </c>
    </row>
    <row r="200" spans="1:15">
      <c r="A200" s="1">
        <v>1825</v>
      </c>
      <c r="B200" t="s">
        <v>11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f t="shared" si="6"/>
        <v>0</v>
      </c>
    </row>
    <row r="201" spans="1:15">
      <c r="A201" s="1">
        <v>1825</v>
      </c>
      <c r="B201" t="s">
        <v>12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f t="shared" si="6"/>
        <v>0</v>
      </c>
    </row>
    <row r="202" spans="1:15">
      <c r="A202" s="1">
        <v>1825</v>
      </c>
      <c r="B202" t="s">
        <v>13</v>
      </c>
      <c r="C202">
        <v>0</v>
      </c>
      <c r="D202">
        <v>0</v>
      </c>
      <c r="E202">
        <v>7</v>
      </c>
      <c r="F202">
        <v>9</v>
      </c>
      <c r="G202">
        <v>8</v>
      </c>
      <c r="H202">
        <v>15</v>
      </c>
      <c r="I202">
        <v>17</v>
      </c>
      <c r="J202">
        <v>16</v>
      </c>
      <c r="K202">
        <v>20</v>
      </c>
      <c r="L202">
        <v>16</v>
      </c>
      <c r="M202">
        <v>16</v>
      </c>
      <c r="N202">
        <v>29</v>
      </c>
      <c r="O202">
        <f t="shared" si="6"/>
        <v>153</v>
      </c>
    </row>
    <row r="203" spans="1:15">
      <c r="A203" s="1">
        <v>1825</v>
      </c>
      <c r="B203" t="s">
        <v>14</v>
      </c>
      <c r="C203">
        <v>6</v>
      </c>
      <c r="D203">
        <v>14</v>
      </c>
      <c r="E203">
        <v>16</v>
      </c>
      <c r="F203">
        <v>17</v>
      </c>
      <c r="G203">
        <v>16</v>
      </c>
      <c r="H203">
        <v>26</v>
      </c>
      <c r="I203">
        <v>24</v>
      </c>
      <c r="J203">
        <v>24</v>
      </c>
      <c r="K203">
        <v>28</v>
      </c>
      <c r="L203">
        <v>24</v>
      </c>
      <c r="M203">
        <v>24</v>
      </c>
      <c r="N203">
        <v>30</v>
      </c>
      <c r="O203">
        <f t="shared" si="6"/>
        <v>249</v>
      </c>
    </row>
    <row r="204" spans="1:15">
      <c r="A204" s="1">
        <v>1825</v>
      </c>
      <c r="B204" t="s">
        <v>15</v>
      </c>
      <c r="C204">
        <v>20</v>
      </c>
      <c r="D204">
        <v>35</v>
      </c>
      <c r="E204">
        <v>28</v>
      </c>
      <c r="F204">
        <v>29</v>
      </c>
      <c r="G204">
        <v>32</v>
      </c>
      <c r="H204">
        <v>51</v>
      </c>
      <c r="I204">
        <v>48</v>
      </c>
      <c r="J204">
        <v>48</v>
      </c>
      <c r="K204">
        <v>60</v>
      </c>
      <c r="L204">
        <v>48</v>
      </c>
      <c r="M204">
        <v>48</v>
      </c>
      <c r="N204">
        <v>71</v>
      </c>
      <c r="O204">
        <f t="shared" si="6"/>
        <v>518</v>
      </c>
    </row>
    <row r="205" spans="1:15">
      <c r="A205" s="1">
        <v>1825</v>
      </c>
      <c r="B205" t="s">
        <v>16</v>
      </c>
      <c r="C205">
        <v>15</v>
      </c>
      <c r="D205">
        <v>27</v>
      </c>
      <c r="E205">
        <v>35</v>
      </c>
      <c r="F205">
        <v>1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f t="shared" si="6"/>
        <v>78</v>
      </c>
    </row>
    <row r="206" spans="1:15">
      <c r="A206" s="1">
        <v>1825</v>
      </c>
      <c r="B206" t="s">
        <v>17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f t="shared" si="6"/>
        <v>0</v>
      </c>
    </row>
    <row r="207" spans="1:15">
      <c r="A207" s="1">
        <v>1825</v>
      </c>
      <c r="B207" t="s">
        <v>18</v>
      </c>
      <c r="C207">
        <v>13</v>
      </c>
      <c r="D207">
        <v>18</v>
      </c>
      <c r="E207">
        <v>17</v>
      </c>
      <c r="F207">
        <v>18</v>
      </c>
      <c r="G207">
        <v>21</v>
      </c>
      <c r="H207">
        <v>41</v>
      </c>
      <c r="I207">
        <v>38</v>
      </c>
      <c r="J207">
        <v>40</v>
      </c>
      <c r="K207">
        <v>50</v>
      </c>
      <c r="L207">
        <v>41</v>
      </c>
      <c r="M207">
        <v>40</v>
      </c>
      <c r="N207">
        <v>50</v>
      </c>
      <c r="O207">
        <f t="shared" si="6"/>
        <v>387</v>
      </c>
    </row>
    <row r="208" spans="1:15">
      <c r="A208" s="1">
        <v>1825</v>
      </c>
      <c r="B208" t="s">
        <v>19</v>
      </c>
      <c r="C208">
        <v>6</v>
      </c>
      <c r="D208">
        <v>9</v>
      </c>
      <c r="E208">
        <v>16</v>
      </c>
      <c r="F208">
        <v>18</v>
      </c>
      <c r="G208">
        <v>18</v>
      </c>
      <c r="H208">
        <v>21</v>
      </c>
      <c r="I208">
        <v>22</v>
      </c>
      <c r="J208">
        <v>21</v>
      </c>
      <c r="K208">
        <v>25</v>
      </c>
      <c r="L208">
        <v>24</v>
      </c>
      <c r="M208">
        <v>29</v>
      </c>
      <c r="N208">
        <v>2</v>
      </c>
      <c r="O208">
        <f t="shared" si="6"/>
        <v>211</v>
      </c>
    </row>
    <row r="209" spans="1:15">
      <c r="A209" s="1">
        <v>1825</v>
      </c>
      <c r="B209" t="s">
        <v>20</v>
      </c>
      <c r="C209">
        <v>1</v>
      </c>
      <c r="D209">
        <v>6</v>
      </c>
      <c r="E209">
        <v>6</v>
      </c>
      <c r="F209">
        <v>4</v>
      </c>
      <c r="G209">
        <v>5</v>
      </c>
      <c r="H209">
        <v>8</v>
      </c>
      <c r="I209">
        <v>17</v>
      </c>
      <c r="J209">
        <v>21</v>
      </c>
      <c r="K209">
        <v>30</v>
      </c>
      <c r="L209">
        <v>24</v>
      </c>
      <c r="M209">
        <v>24</v>
      </c>
      <c r="N209">
        <v>11</v>
      </c>
      <c r="O209">
        <f t="shared" si="6"/>
        <v>157</v>
      </c>
    </row>
    <row r="210" spans="1:15">
      <c r="A210" s="1">
        <v>1825</v>
      </c>
      <c r="B210" t="s">
        <v>21</v>
      </c>
      <c r="C210">
        <v>5</v>
      </c>
      <c r="D210">
        <v>12</v>
      </c>
      <c r="E210">
        <v>12</v>
      </c>
      <c r="F210">
        <v>12</v>
      </c>
      <c r="G210">
        <v>12</v>
      </c>
      <c r="H210">
        <v>15</v>
      </c>
      <c r="I210">
        <v>12</v>
      </c>
      <c r="J210">
        <v>12</v>
      </c>
      <c r="K210">
        <v>15</v>
      </c>
      <c r="L210">
        <v>12</v>
      </c>
      <c r="M210">
        <v>16</v>
      </c>
      <c r="N210">
        <v>23</v>
      </c>
      <c r="O210">
        <f t="shared" si="6"/>
        <v>158</v>
      </c>
    </row>
    <row r="211" spans="1:15">
      <c r="A211" s="1">
        <v>1825</v>
      </c>
      <c r="B211" t="s">
        <v>22</v>
      </c>
      <c r="C211">
        <v>34</v>
      </c>
      <c r="D211">
        <v>46</v>
      </c>
      <c r="E211">
        <v>40</v>
      </c>
      <c r="F211">
        <v>40</v>
      </c>
      <c r="G211">
        <v>37</v>
      </c>
      <c r="H211">
        <v>24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f t="shared" si="6"/>
        <v>221</v>
      </c>
    </row>
    <row r="212" spans="1:15">
      <c r="A212" s="1">
        <v>1825</v>
      </c>
      <c r="B212" t="s">
        <v>23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f t="shared" si="6"/>
        <v>0</v>
      </c>
    </row>
    <row r="213" spans="1:15">
      <c r="A213" s="1">
        <v>1825</v>
      </c>
      <c r="B213" t="s">
        <v>24</v>
      </c>
      <c r="C213">
        <v>0</v>
      </c>
      <c r="D213">
        <v>0</v>
      </c>
      <c r="E213">
        <v>3</v>
      </c>
      <c r="F213">
        <v>17</v>
      </c>
      <c r="G213">
        <v>27</v>
      </c>
      <c r="H213">
        <v>32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f t="shared" si="6"/>
        <v>79</v>
      </c>
    </row>
    <row r="214" spans="1:15">
      <c r="A214" s="1">
        <v>1825</v>
      </c>
      <c r="B214" t="s">
        <v>25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f t="shared" si="6"/>
        <v>0</v>
      </c>
    </row>
    <row r="215" spans="1:15">
      <c r="A215" s="1">
        <v>1825</v>
      </c>
      <c r="B215" t="s">
        <v>26</v>
      </c>
      <c r="C215">
        <v>22</v>
      </c>
      <c r="D215">
        <v>9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f t="shared" si="6"/>
        <v>31</v>
      </c>
    </row>
    <row r="216" spans="1:15">
      <c r="A216" s="1">
        <v>1825</v>
      </c>
      <c r="B216" t="s">
        <v>27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f t="shared" si="6"/>
        <v>0</v>
      </c>
    </row>
    <row r="217" spans="1:15">
      <c r="A217" s="1">
        <v>1825</v>
      </c>
      <c r="B217" t="s">
        <v>28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f t="shared" si="6"/>
        <v>0</v>
      </c>
    </row>
    <row r="218" spans="1:15">
      <c r="A218" s="1">
        <v>1825</v>
      </c>
      <c r="B218" t="s">
        <v>29</v>
      </c>
      <c r="C218">
        <v>9</v>
      </c>
      <c r="D218">
        <v>14</v>
      </c>
      <c r="E218">
        <v>13</v>
      </c>
      <c r="F218">
        <v>18</v>
      </c>
      <c r="G218">
        <v>27</v>
      </c>
      <c r="H218">
        <v>23</v>
      </c>
      <c r="I218">
        <v>16</v>
      </c>
      <c r="J218">
        <v>16</v>
      </c>
      <c r="K218">
        <v>36</v>
      </c>
      <c r="L218">
        <v>19</v>
      </c>
      <c r="M218">
        <v>16</v>
      </c>
      <c r="N218">
        <v>32</v>
      </c>
      <c r="O218">
        <f t="shared" si="6"/>
        <v>239</v>
      </c>
    </row>
    <row r="219" spans="1:15">
      <c r="A219" s="1">
        <v>1825</v>
      </c>
      <c r="B219" t="s">
        <v>30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f t="shared" si="6"/>
        <v>0</v>
      </c>
    </row>
    <row r="220" spans="1:15">
      <c r="A220" s="1">
        <v>1825</v>
      </c>
      <c r="B220" t="s">
        <v>31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6</v>
      </c>
      <c r="O220">
        <f t="shared" si="6"/>
        <v>6</v>
      </c>
    </row>
    <row r="221" spans="1:15">
      <c r="A221" s="1">
        <v>1825</v>
      </c>
      <c r="B221" t="s">
        <v>32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f t="shared" si="6"/>
        <v>0</v>
      </c>
    </row>
    <row r="222" spans="1:15">
      <c r="A222" s="1">
        <v>1825</v>
      </c>
      <c r="B222" t="s">
        <v>33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f t="shared" si="6"/>
        <v>0</v>
      </c>
    </row>
    <row r="223" spans="1:15">
      <c r="A223" s="1">
        <v>1825</v>
      </c>
      <c r="B223" t="s">
        <v>34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f t="shared" si="6"/>
        <v>0</v>
      </c>
    </row>
    <row r="224" spans="1:15">
      <c r="A224" s="1">
        <v>1825</v>
      </c>
      <c r="B224" t="s">
        <v>35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f t="shared" si="6"/>
        <v>0</v>
      </c>
    </row>
    <row r="225" spans="1:15">
      <c r="A225" s="1">
        <v>1825</v>
      </c>
      <c r="B225" t="s">
        <v>36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f t="shared" si="6"/>
        <v>0</v>
      </c>
    </row>
    <row r="226" spans="1:15">
      <c r="A226" s="1">
        <v>1825</v>
      </c>
      <c r="B226" t="s">
        <v>37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f t="shared" si="6"/>
        <v>0</v>
      </c>
    </row>
    <row r="227" spans="1:15">
      <c r="A227" s="1">
        <v>1825</v>
      </c>
      <c r="B227" t="s">
        <v>38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f t="shared" si="6"/>
        <v>0</v>
      </c>
    </row>
    <row r="228" spans="1:15">
      <c r="A228" s="1">
        <v>1825</v>
      </c>
      <c r="B228" t="s">
        <v>39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f t="shared" si="6"/>
        <v>0</v>
      </c>
    </row>
    <row r="229" spans="1:15">
      <c r="A229" s="1">
        <v>1825</v>
      </c>
      <c r="B229" t="s">
        <v>40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f t="shared" si="6"/>
        <v>0</v>
      </c>
    </row>
    <row r="230" spans="1:15">
      <c r="A230" s="1">
        <v>1825</v>
      </c>
      <c r="B230" t="s">
        <v>41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f t="shared" si="6"/>
        <v>0</v>
      </c>
    </row>
    <row r="231" spans="1:15">
      <c r="A231" s="1">
        <v>1825</v>
      </c>
      <c r="B231" t="s">
        <v>42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f t="shared" si="6"/>
        <v>0</v>
      </c>
    </row>
    <row r="232" spans="1:15">
      <c r="A232" s="1">
        <v>1825</v>
      </c>
      <c r="B232" t="s">
        <v>43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f t="shared" si="6"/>
        <v>0</v>
      </c>
    </row>
    <row r="233" spans="1:15">
      <c r="A233" s="1">
        <v>1825</v>
      </c>
      <c r="B233" t="s">
        <v>44</v>
      </c>
      <c r="C233">
        <v>1</v>
      </c>
      <c r="D233">
        <v>0</v>
      </c>
      <c r="E233">
        <v>0</v>
      </c>
      <c r="F233">
        <v>0</v>
      </c>
      <c r="G233">
        <v>8</v>
      </c>
      <c r="H233">
        <v>10</v>
      </c>
      <c r="I233">
        <v>5</v>
      </c>
      <c r="J233">
        <v>12</v>
      </c>
      <c r="K233">
        <v>5</v>
      </c>
      <c r="L233">
        <v>5</v>
      </c>
      <c r="M233">
        <v>0</v>
      </c>
      <c r="N233">
        <v>1</v>
      </c>
      <c r="O233">
        <f t="shared" si="6"/>
        <v>47</v>
      </c>
    </row>
    <row r="234" spans="1:15">
      <c r="A234" s="1">
        <v>1825</v>
      </c>
      <c r="B234" t="s">
        <v>45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f t="shared" si="6"/>
        <v>0</v>
      </c>
    </row>
    <row r="235" spans="1:15">
      <c r="A235" s="1">
        <v>1825</v>
      </c>
      <c r="B235" t="s">
        <v>46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0</v>
      </c>
      <c r="O235">
        <f t="shared" si="6"/>
        <v>0</v>
      </c>
    </row>
    <row r="236" spans="1:15">
      <c r="A236" s="1">
        <v>1825</v>
      </c>
      <c r="B236" t="s">
        <v>47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0</v>
      </c>
      <c r="O236">
        <f t="shared" si="6"/>
        <v>0</v>
      </c>
    </row>
    <row r="237" spans="1:15">
      <c r="A237" s="1">
        <v>1826.5</v>
      </c>
      <c r="B237" t="s">
        <v>1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f t="shared" si="6"/>
        <v>0</v>
      </c>
    </row>
    <row r="238" spans="1:15">
      <c r="A238" s="1">
        <v>1826.5</v>
      </c>
      <c r="B238" t="s">
        <v>2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f t="shared" si="6"/>
        <v>0</v>
      </c>
    </row>
    <row r="239" spans="1:15">
      <c r="A239" s="1">
        <v>1826.5</v>
      </c>
      <c r="B239" t="s">
        <v>3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f t="shared" si="6"/>
        <v>0</v>
      </c>
    </row>
    <row r="240" spans="1:15">
      <c r="A240" s="1">
        <v>1826.5</v>
      </c>
      <c r="B240" t="s">
        <v>4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f t="shared" si="6"/>
        <v>0</v>
      </c>
    </row>
    <row r="241" spans="1:15">
      <c r="A241" s="1">
        <v>1826.5</v>
      </c>
      <c r="B241" t="s">
        <v>5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f t="shared" si="6"/>
        <v>0</v>
      </c>
    </row>
    <row r="242" spans="1:15">
      <c r="A242" s="1">
        <v>1826.5</v>
      </c>
      <c r="B242" t="s">
        <v>6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f t="shared" si="6"/>
        <v>0</v>
      </c>
    </row>
    <row r="243" spans="1:15">
      <c r="A243" s="1">
        <v>1826.5</v>
      </c>
      <c r="B243" t="s">
        <v>7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f t="shared" si="6"/>
        <v>0</v>
      </c>
    </row>
    <row r="244" spans="1:15">
      <c r="A244" s="1">
        <v>1826.5</v>
      </c>
      <c r="B244" t="s">
        <v>8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f t="shared" si="6"/>
        <v>0</v>
      </c>
    </row>
    <row r="245" spans="1:15">
      <c r="A245" s="1">
        <v>1826.5</v>
      </c>
      <c r="B245" t="s">
        <v>9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f t="shared" si="6"/>
        <v>0</v>
      </c>
    </row>
    <row r="246" spans="1:15">
      <c r="A246" s="1">
        <v>1826.5</v>
      </c>
      <c r="B246" t="s">
        <v>10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f t="shared" si="6"/>
        <v>0</v>
      </c>
    </row>
    <row r="247" spans="1:15">
      <c r="A247" s="1">
        <v>1826.5</v>
      </c>
      <c r="B247" t="s">
        <v>11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0</v>
      </c>
      <c r="O247">
        <f t="shared" si="6"/>
        <v>0</v>
      </c>
    </row>
    <row r="248" spans="1:15">
      <c r="A248" s="1">
        <v>1826.5</v>
      </c>
      <c r="B248" t="s">
        <v>12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f t="shared" si="6"/>
        <v>0</v>
      </c>
    </row>
    <row r="249" spans="1:15">
      <c r="A249" s="1">
        <v>1826.5</v>
      </c>
      <c r="B249" t="s">
        <v>13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f t="shared" si="6"/>
        <v>0</v>
      </c>
    </row>
    <row r="250" spans="1:15">
      <c r="A250" s="1">
        <v>1826.5</v>
      </c>
      <c r="B250" t="s">
        <v>14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0</v>
      </c>
      <c r="O250">
        <f t="shared" si="6"/>
        <v>0</v>
      </c>
    </row>
    <row r="251" spans="1:15">
      <c r="A251" s="1">
        <v>1826.5</v>
      </c>
      <c r="B251" t="s">
        <v>15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f t="shared" si="6"/>
        <v>0</v>
      </c>
    </row>
    <row r="252" spans="1:15">
      <c r="A252" s="1">
        <v>1826.5</v>
      </c>
      <c r="B252" t="s">
        <v>16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f t="shared" si="6"/>
        <v>0</v>
      </c>
    </row>
    <row r="253" spans="1:15">
      <c r="A253" s="1">
        <v>1826.5</v>
      </c>
      <c r="B253" t="s">
        <v>17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f t="shared" si="6"/>
        <v>0</v>
      </c>
    </row>
    <row r="254" spans="1:15">
      <c r="A254" s="1">
        <v>1826.5</v>
      </c>
      <c r="B254" t="s">
        <v>18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f t="shared" si="6"/>
        <v>0</v>
      </c>
    </row>
    <row r="255" spans="1:15">
      <c r="A255" s="1">
        <v>1826.5</v>
      </c>
      <c r="B255" t="s">
        <v>19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f t="shared" si="6"/>
        <v>0</v>
      </c>
    </row>
    <row r="256" spans="1:15">
      <c r="A256" s="1">
        <v>1826.5</v>
      </c>
      <c r="B256" t="s">
        <v>20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0</v>
      </c>
      <c r="O256">
        <f t="shared" si="6"/>
        <v>0</v>
      </c>
    </row>
    <row r="257" spans="1:15">
      <c r="A257" s="1">
        <v>1826.5</v>
      </c>
      <c r="B257" t="s">
        <v>21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0</v>
      </c>
      <c r="O257">
        <f t="shared" si="6"/>
        <v>0</v>
      </c>
    </row>
    <row r="258" spans="1:15">
      <c r="A258" s="1">
        <v>1826.5</v>
      </c>
      <c r="B258" t="s">
        <v>22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0</v>
      </c>
      <c r="O258">
        <f t="shared" si="6"/>
        <v>0</v>
      </c>
    </row>
    <row r="259" spans="1:15">
      <c r="A259" s="1">
        <v>1826.5</v>
      </c>
      <c r="B259" t="s">
        <v>23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0</v>
      </c>
      <c r="O259">
        <f t="shared" ref="O259:O283" si="7">SUM(C259:N259)</f>
        <v>0</v>
      </c>
    </row>
    <row r="260" spans="1:15">
      <c r="A260" s="1">
        <v>1826.5</v>
      </c>
      <c r="B260" t="s">
        <v>24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>
        <f t="shared" si="7"/>
        <v>0</v>
      </c>
    </row>
    <row r="261" spans="1:15">
      <c r="A261" s="1">
        <v>1826.5</v>
      </c>
      <c r="B261" t="s">
        <v>25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0</v>
      </c>
      <c r="O261">
        <f t="shared" si="7"/>
        <v>0</v>
      </c>
    </row>
    <row r="262" spans="1:15">
      <c r="A262" s="1">
        <v>1826.5</v>
      </c>
      <c r="B262" t="s">
        <v>26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0</v>
      </c>
      <c r="O262">
        <f t="shared" si="7"/>
        <v>0</v>
      </c>
    </row>
    <row r="263" spans="1:15">
      <c r="A263" s="1">
        <v>1826.5</v>
      </c>
      <c r="B263" t="s">
        <v>27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>
        <f t="shared" si="7"/>
        <v>0</v>
      </c>
    </row>
    <row r="264" spans="1:15">
      <c r="A264" s="1">
        <v>1826.5</v>
      </c>
      <c r="B264" t="s">
        <v>28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f t="shared" si="7"/>
        <v>0</v>
      </c>
    </row>
    <row r="265" spans="1:15">
      <c r="A265" s="1">
        <v>1826.5</v>
      </c>
      <c r="B265" t="s">
        <v>29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f t="shared" si="7"/>
        <v>0</v>
      </c>
    </row>
    <row r="266" spans="1:15">
      <c r="A266" s="1">
        <v>1826.5</v>
      </c>
      <c r="B266" t="s">
        <v>30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0</v>
      </c>
      <c r="O266">
        <f t="shared" si="7"/>
        <v>0</v>
      </c>
    </row>
    <row r="267" spans="1:15">
      <c r="A267" s="1">
        <v>1826.5</v>
      </c>
      <c r="B267" t="s">
        <v>31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0</v>
      </c>
      <c r="O267">
        <f t="shared" si="7"/>
        <v>0</v>
      </c>
    </row>
    <row r="268" spans="1:15">
      <c r="A268" s="1">
        <v>1826.5</v>
      </c>
      <c r="B268" t="s">
        <v>32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0</v>
      </c>
      <c r="O268">
        <f t="shared" si="7"/>
        <v>0</v>
      </c>
    </row>
    <row r="269" spans="1:15">
      <c r="A269" s="1">
        <v>1826.5</v>
      </c>
      <c r="B269" t="s">
        <v>33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f t="shared" si="7"/>
        <v>0</v>
      </c>
    </row>
    <row r="270" spans="1:15">
      <c r="A270" s="1">
        <v>1826.5</v>
      </c>
      <c r="B270" t="s">
        <v>34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0</v>
      </c>
      <c r="O270">
        <f t="shared" si="7"/>
        <v>0</v>
      </c>
    </row>
    <row r="271" spans="1:15">
      <c r="A271" s="1">
        <v>1826.5</v>
      </c>
      <c r="B271" t="s">
        <v>35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0</v>
      </c>
      <c r="O271">
        <f t="shared" si="7"/>
        <v>0</v>
      </c>
    </row>
    <row r="272" spans="1:15">
      <c r="A272" s="1">
        <v>1826.5</v>
      </c>
      <c r="B272" t="s">
        <v>36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0</v>
      </c>
      <c r="O272">
        <f t="shared" si="7"/>
        <v>0</v>
      </c>
    </row>
    <row r="273" spans="1:15">
      <c r="A273" s="1">
        <v>1826.5</v>
      </c>
      <c r="B273" t="s">
        <v>37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f t="shared" si="7"/>
        <v>0</v>
      </c>
    </row>
    <row r="274" spans="1:15">
      <c r="A274" s="1">
        <v>1826.5</v>
      </c>
      <c r="B274" t="s">
        <v>38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f t="shared" si="7"/>
        <v>0</v>
      </c>
    </row>
    <row r="275" spans="1:15">
      <c r="A275" s="1">
        <v>1826.5</v>
      </c>
      <c r="B275" t="s">
        <v>39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0</v>
      </c>
      <c r="O275">
        <f t="shared" si="7"/>
        <v>0</v>
      </c>
    </row>
    <row r="276" spans="1:15">
      <c r="A276" s="1">
        <v>1826.5</v>
      </c>
      <c r="B276" t="s">
        <v>40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f t="shared" si="7"/>
        <v>0</v>
      </c>
    </row>
    <row r="277" spans="1:15">
      <c r="A277" s="1">
        <v>1826.5</v>
      </c>
      <c r="B277" t="s">
        <v>41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f t="shared" si="7"/>
        <v>0</v>
      </c>
    </row>
    <row r="278" spans="1:15">
      <c r="A278" s="1">
        <v>1826.5</v>
      </c>
      <c r="B278" t="s">
        <v>42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f t="shared" si="7"/>
        <v>0</v>
      </c>
    </row>
    <row r="279" spans="1:15">
      <c r="A279" s="1">
        <v>1826.5</v>
      </c>
      <c r="B279" t="s">
        <v>43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0</v>
      </c>
      <c r="O279">
        <f t="shared" si="7"/>
        <v>0</v>
      </c>
    </row>
    <row r="280" spans="1:15">
      <c r="A280" s="1">
        <v>1826.5</v>
      </c>
      <c r="B280" t="s">
        <v>44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0</v>
      </c>
      <c r="O280">
        <f t="shared" si="7"/>
        <v>0</v>
      </c>
    </row>
    <row r="281" spans="1:15">
      <c r="A281" s="1">
        <v>1826.5</v>
      </c>
      <c r="B281" t="s">
        <v>45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f t="shared" si="7"/>
        <v>0</v>
      </c>
    </row>
    <row r="282" spans="1:15">
      <c r="A282" s="1">
        <v>1826.5</v>
      </c>
      <c r="B282" t="s">
        <v>46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0</v>
      </c>
      <c r="O282">
        <f t="shared" si="7"/>
        <v>0</v>
      </c>
    </row>
    <row r="283" spans="1:15">
      <c r="A283" s="1">
        <v>1826.5</v>
      </c>
      <c r="B283" t="s">
        <v>47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0</v>
      </c>
      <c r="O283">
        <f t="shared" si="7"/>
        <v>0</v>
      </c>
    </row>
  </sheetData>
  <dataValidations count="2">
    <dataValidation type="list" allowBlank="1" showInputMessage="1" showErrorMessage="1" sqref="R1">
      <formula1>$BF$2:$BF$48</formula1>
    </dataValidation>
    <dataValidation type="list" allowBlank="1" showInputMessage="1" showErrorMessage="1" sqref="AL1">
      <formula1>$BA$2:$BA$19</formula1>
    </dataValidation>
  </dataValidation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ActualTrades</vt:lpstr>
      <vt:lpstr>Baseline</vt:lpstr>
    </vt:vector>
  </TitlesOfParts>
  <Company>CSIRO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CSIRO</dc:creator>
  <cp:lastModifiedBy>Beth Fulton</cp:lastModifiedBy>
  <dcterms:created xsi:type="dcterms:W3CDTF">2009-12-11T04:16:39Z</dcterms:created>
  <dcterms:modified xsi:type="dcterms:W3CDTF">2011-02-10T05:56:07Z</dcterms:modified>
</cp:coreProperties>
</file>